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pecs.sharepoint.com/sites/kancellaria/iig/innovacio/Fejlesztsi Fosztly/10_Belső pályázatok/Kooperatív_KF/Kooperatív_KF_2026/Felhívás/"/>
    </mc:Choice>
  </mc:AlternateContent>
  <xr:revisionPtr revIDLastSave="508" documentId="8_{5BC4CEA4-6160-4A7A-918B-46F75FDC38C4}" xr6:coauthVersionLast="47" xr6:coauthVersionMax="47" xr10:uidLastSave="{47D01E63-9A20-4EE8-8A33-C85E0010204F}"/>
  <bookViews>
    <workbookView xWindow="28680" yWindow="-120" windowWidth="29040" windowHeight="15720" activeTab="1" xr2:uid="{00000000-000D-0000-FFFF-FFFF00000000}"/>
  </bookViews>
  <sheets>
    <sheet name="Költségvetés" sheetId="2" r:id="rId1"/>
    <sheet name="Likviditási és ütemterv" sheetId="4" r:id="rId2"/>
    <sheet name="háttéradato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4" l="1"/>
  <c r="B23" i="4"/>
  <c r="C23" i="4"/>
  <c r="D23" i="4"/>
  <c r="E23" i="4"/>
  <c r="F85" i="2" l="1"/>
  <c r="G85" i="2" s="1"/>
  <c r="H85" i="2" s="1"/>
  <c r="F82" i="2"/>
  <c r="G82" i="2" s="1"/>
  <c r="H82" i="2" s="1"/>
  <c r="F84" i="2"/>
  <c r="F83" i="2"/>
  <c r="F81" i="2"/>
  <c r="F56" i="2"/>
  <c r="F57" i="2"/>
  <c r="G57" i="2" s="1"/>
  <c r="F67" i="2"/>
  <c r="E24" i="4"/>
  <c r="D24" i="4"/>
  <c r="C24" i="4"/>
  <c r="B24" i="4"/>
  <c r="F23" i="4"/>
  <c r="E22" i="4"/>
  <c r="D22" i="4"/>
  <c r="C22" i="4"/>
  <c r="B22" i="4"/>
  <c r="F21" i="4"/>
  <c r="F20" i="4"/>
  <c r="F19" i="4"/>
  <c r="F18" i="4"/>
  <c r="F17" i="4"/>
  <c r="F16" i="4"/>
  <c r="E15" i="4"/>
  <c r="D15" i="4"/>
  <c r="C15" i="4"/>
  <c r="B15" i="4"/>
  <c r="F14" i="4"/>
  <c r="F13" i="4"/>
  <c r="F12" i="4"/>
  <c r="F11" i="4"/>
  <c r="F10" i="4"/>
  <c r="F8" i="4"/>
  <c r="F7" i="4"/>
  <c r="E5" i="4"/>
  <c r="D5" i="4"/>
  <c r="C5" i="4"/>
  <c r="B5" i="4"/>
  <c r="F4" i="4"/>
  <c r="F3" i="4"/>
  <c r="C25" i="4" l="1"/>
  <c r="C27" i="4" s="1"/>
  <c r="F22" i="4"/>
  <c r="F5" i="4"/>
  <c r="G81" i="2"/>
  <c r="H81" i="2" s="1"/>
  <c r="G83" i="2"/>
  <c r="H83" i="2" s="1"/>
  <c r="G84" i="2"/>
  <c r="H84" i="2" s="1"/>
  <c r="G56" i="2"/>
  <c r="H56" i="2" s="1"/>
  <c r="H57" i="2"/>
  <c r="F24" i="4"/>
  <c r="B25" i="4"/>
  <c r="B27" i="4" s="1"/>
  <c r="B29" i="4" s="1"/>
  <c r="D25" i="4"/>
  <c r="D27" i="4" s="1"/>
  <c r="E25" i="4"/>
  <c r="E27" i="4" s="1"/>
  <c r="F15" i="4"/>
  <c r="C29" i="4" l="1"/>
  <c r="D29" i="4" s="1"/>
  <c r="E29" i="4" s="1"/>
  <c r="F25" i="4"/>
  <c r="F27" i="4"/>
  <c r="F70" i="2" l="1"/>
  <c r="F72" i="2"/>
  <c r="G72" i="2" s="1"/>
  <c r="F73" i="2"/>
  <c r="G73" i="2" s="1"/>
  <c r="F35" i="2"/>
  <c r="G35" i="2" s="1"/>
  <c r="F28" i="2"/>
  <c r="F75" i="2"/>
  <c r="G75" i="2" s="1"/>
  <c r="F86" i="2"/>
  <c r="F45" i="2"/>
  <c r="G45" i="2" s="1"/>
  <c r="H45" i="2" s="1"/>
  <c r="F29" i="2"/>
  <c r="F68" i="2"/>
  <c r="F55" i="2"/>
  <c r="F87" i="2"/>
  <c r="G87" i="2" s="1"/>
  <c r="H87" i="2" s="1"/>
  <c r="F76" i="2"/>
  <c r="F74" i="2"/>
  <c r="G74" i="2" s="1"/>
  <c r="F69" i="2"/>
  <c r="F66" i="2"/>
  <c r="F61" i="2"/>
  <c r="G61" i="2" s="1"/>
  <c r="H61" i="2" s="1"/>
  <c r="F60" i="2"/>
  <c r="F59" i="2"/>
  <c r="F54" i="2"/>
  <c r="F53" i="2"/>
  <c r="F34" i="2"/>
  <c r="G34" i="2" s="1"/>
  <c r="H34" i="2" s="1"/>
  <c r="F23" i="2"/>
  <c r="G23" i="2" s="1"/>
  <c r="H23" i="2" s="1"/>
  <c r="F22" i="2"/>
  <c r="G22" i="2" s="1"/>
  <c r="H22" i="2" s="1"/>
  <c r="F47" i="2"/>
  <c r="F46" i="2"/>
  <c r="G46" i="2" s="1"/>
  <c r="H46" i="2" s="1"/>
  <c r="F44" i="2"/>
  <c r="G44" i="2" s="1"/>
  <c r="H44" i="2" s="1"/>
  <c r="F40" i="2"/>
  <c r="G40" i="2" s="1"/>
  <c r="F39" i="2"/>
  <c r="G39" i="2" s="1"/>
  <c r="F38" i="2"/>
  <c r="G38" i="2" s="1"/>
  <c r="H38" i="2" s="1"/>
  <c r="F37" i="2"/>
  <c r="G37" i="2" s="1"/>
  <c r="F36" i="2"/>
  <c r="G36" i="2" s="1"/>
  <c r="F33" i="2"/>
  <c r="G33" i="2" s="1"/>
  <c r="H33" i="2" s="1"/>
  <c r="F27" i="2"/>
  <c r="F26" i="2"/>
  <c r="F25" i="2"/>
  <c r="F24" i="2"/>
  <c r="F21" i="2"/>
  <c r="G21" i="2" s="1"/>
  <c r="H21" i="2" s="1"/>
  <c r="F88" i="2" l="1"/>
  <c r="G53" i="2"/>
  <c r="H53" i="2" s="1"/>
  <c r="F58" i="2"/>
  <c r="G58" i="2" s="1"/>
  <c r="H58" i="2" s="1"/>
  <c r="G76" i="2"/>
  <c r="H76" i="2" s="1"/>
  <c r="G59" i="2"/>
  <c r="F62" i="2"/>
  <c r="H73" i="2"/>
  <c r="H72" i="2"/>
  <c r="F77" i="2"/>
  <c r="G77" i="2" s="1"/>
  <c r="G66" i="2"/>
  <c r="H66" i="2" s="1"/>
  <c r="F71" i="2"/>
  <c r="G71" i="2" s="1"/>
  <c r="G70" i="2"/>
  <c r="H70" i="2" s="1"/>
  <c r="G86" i="2"/>
  <c r="H86" i="2" s="1"/>
  <c r="G68" i="2"/>
  <c r="H68" i="2" s="1"/>
  <c r="G67" i="2"/>
  <c r="H67" i="2" s="1"/>
  <c r="G55" i="2"/>
  <c r="H55" i="2" s="1"/>
  <c r="G60" i="2"/>
  <c r="H60" i="2" s="1"/>
  <c r="G69" i="2"/>
  <c r="H69" i="2" s="1"/>
  <c r="H75" i="2"/>
  <c r="G54" i="2"/>
  <c r="H54" i="2" s="1"/>
  <c r="H74" i="2"/>
  <c r="H37" i="2"/>
  <c r="G29" i="2"/>
  <c r="H29" i="2" s="1"/>
  <c r="G28" i="2"/>
  <c r="H28" i="2" s="1"/>
  <c r="G47" i="2"/>
  <c r="H47" i="2" s="1"/>
  <c r="H39" i="2"/>
  <c r="H35" i="2"/>
  <c r="H36" i="2"/>
  <c r="H40" i="2"/>
  <c r="G27" i="2"/>
  <c r="H27" i="2" s="1"/>
  <c r="G26" i="2"/>
  <c r="H26" i="2" s="1"/>
  <c r="G25" i="2"/>
  <c r="H25" i="2" s="1"/>
  <c r="G24" i="2"/>
  <c r="H24" i="2" s="1"/>
  <c r="G88" i="2" l="1"/>
  <c r="H88" i="2" s="1"/>
  <c r="G62" i="2"/>
  <c r="H62" i="2" s="1"/>
  <c r="C4" i="2" s="1"/>
  <c r="H77" i="2"/>
  <c r="F78" i="2"/>
  <c r="H59" i="2"/>
  <c r="A41" i="2"/>
  <c r="A30" i="2"/>
  <c r="A48" i="2"/>
  <c r="E4" i="2" l="1"/>
  <c r="C10" i="2" s="1"/>
  <c r="B4" i="2"/>
  <c r="A63" i="2"/>
  <c r="C6" i="2"/>
  <c r="G78" i="2"/>
  <c r="H71" i="2"/>
  <c r="H49" i="2"/>
  <c r="B5" i="2" s="1"/>
  <c r="G4" i="2" l="1"/>
  <c r="G4" i="4"/>
  <c r="B7" i="2"/>
  <c r="D5" i="2"/>
  <c r="G3" i="4"/>
  <c r="D14" i="2"/>
  <c r="H78" i="2"/>
  <c r="H89" i="2" s="1"/>
  <c r="H5" i="2" l="1"/>
  <c r="F5" i="2" l="1"/>
  <c r="D4" i="2" l="1"/>
  <c r="D11" i="2"/>
  <c r="B6" i="2"/>
  <c r="B10" i="2"/>
  <c r="A91" i="2"/>
  <c r="H92" i="2" s="1"/>
  <c r="F4" i="2" l="1"/>
  <c r="F6" i="2" s="1"/>
  <c r="D6" i="2"/>
  <c r="D10" i="2"/>
  <c r="H4" i="2"/>
  <c r="H6" i="2" s="1"/>
  <c r="E6" i="2"/>
  <c r="D12" i="2"/>
  <c r="G6" i="2"/>
  <c r="D13" i="2" l="1"/>
  <c r="D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tc={BD207C42-9B7F-4F76-90F6-A04E3D0EC7FF}</author>
    <author>tc={8D17A1B3-4FAF-4B64-841E-BEF8D1048DE1}</author>
    <author>tc={974FA22D-748A-4237-981C-913D323FDFF4}</author>
    <author>tc={71828AD6-D85E-4B9F-8057-B919E33CF47E}</author>
    <author>tc={DEA82CDB-72EF-46E6-924E-53B465B9CC31}</author>
    <author>tc={E4100BDB-C0FC-40A9-925B-975E2BD2F922}</author>
    <author>tc={7813F2EF-E172-4189-99F3-50EA18DFE9E8}</author>
    <author>tc={9D8B8BC3-05A9-477D-8BB3-B9DB32FFC138}</author>
  </authors>
  <commentList>
    <comment ref="C4" authorId="0" shapeId="0" xr:uid="{BD207C42-9B7F-4F76-90F6-A04E3D0EC7FF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Maximum a partner által biztosított forrás 50%-a.
Zöld szín: megfelelő
Piros szín: nem megfelelő</t>
      </text>
    </comment>
    <comment ref="D4" authorId="1" shapeId="0" xr:uid="{8D17A1B3-4FAF-4B64-841E-BEF8D1048DE1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PTE forrásnál nagyobb vagy egyenlő
Zöld szín: megfelelő
Piros szín: nem megfelelő</t>
      </text>
    </comment>
    <comment ref="E4" authorId="2" shapeId="0" xr:uid="{974FA22D-748A-4237-981C-913D323FDFF4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Csak a pénzbeli hozzájárulás ÁFA összegével számolunk, a nem pénzbeli hozzájárulás ÁFA összege nem jelenik meg a projektben</t>
      </text>
    </comment>
    <comment ref="H4" authorId="3" shapeId="0" xr:uid="{71828AD6-D85E-4B9F-8057-B919E33CF47E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nettó bevétel összesen - projektmenedzsment költség</t>
      </text>
    </comment>
    <comment ref="B5" authorId="4" shapeId="0" xr:uid="{DEA82CDB-72EF-46E6-924E-53B465B9CC31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Maximum 10 millió Ft
Zöld szín: megfelelő
Piros szín: nem megfelelő</t>
      </text>
    </comment>
    <comment ref="H49" authorId="5" shapeId="0" xr:uid="{E4100BDB-C0FC-40A9-925B-975E2BD2F922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cella értékének meg kell egyeznie a H5 cellában szereplő PTE forrás értékével.</t>
      </text>
    </comment>
    <comment ref="G62" authorId="6" shapeId="0" xr:uid="{7813F2EF-E172-4189-99F3-50EA18DFE9E8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cég belső ÁFA tartalmával nem számolunk</t>
      </text>
    </comment>
    <comment ref="G77" authorId="7" shapeId="0" xr:uid="{9D8B8BC3-05A9-477D-8BB3-B9DB32FFC138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cég belső ÁFA tartalmával nem számolunk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tc={646E5781-1A97-477F-843E-E58E1FE11110}</author>
    <author>tc={9B0357A3-9F4F-4749-94C4-9FD63F8E3111}</author>
    <author>tc={11DBD51B-B5F2-4A77-97A2-10C58681BE0C}</author>
    <author>tc={7EC837BC-BBBE-40EB-920E-5C51C98E1218}</author>
    <author>tc={F81CDF2C-11FD-496B-A79F-3F08B8FF3BFE}</author>
    <author>tc={6AD98915-0B00-4F1F-A7CA-D8F0200ACF93}</author>
  </authors>
  <commentList>
    <comment ref="B3" authorId="0" shapeId="0" xr:uid="{646E5781-1A97-477F-843E-E58E1FE11110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Minden mérföldkőre szükséges betervezni pályázati forrást!</t>
      </text>
    </comment>
    <comment ref="C3" authorId="1" shapeId="0" xr:uid="{9B0357A3-9F4F-4749-94C4-9FD63F8E3111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Minden mérföldkőre szükséges betervezni pályázati forrást!</t>
      </text>
    </comment>
    <comment ref="D3" authorId="2" shapeId="0" xr:uid="{11DBD51B-B5F2-4A77-97A2-10C58681BE0C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Minden mérföldkőre szükséges betervezni pályázati forrást, ami nem lehet kevesebb az igényelt forrás 20%-nál!
Zöld szín: megfelelő
Piros szín: nem megfelelő</t>
      </text>
    </comment>
    <comment ref="E3" authorId="3" shapeId="0" xr:uid="{7EC837BC-BBBE-40EB-920E-5C51C98E1218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Minden mérföldkőre szükséges betervezni pályázati forrást, ami nem lehet kevesebb az igényelt forrás 10%-nál!
Zöld szín: megfelelő
Piros szín: nem megfelelő</t>
      </text>
    </comment>
    <comment ref="B4" authorId="4" shapeId="0" xr:uid="{F81CDF2C-11FD-496B-A79F-3F08B8FF3BFE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Minimum a vállalt bruttó pénzbeli hozzájárulás 25%-a</t>
      </text>
    </comment>
    <comment ref="F4" authorId="5" shapeId="0" xr:uid="{6AD98915-0B00-4F1F-A7CA-D8F0200ACF93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Meg kell egyezni a Költségvetés B4+E4 cellák összegével</t>
      </text>
    </comment>
  </commentList>
</comments>
</file>

<file path=xl/sharedStrings.xml><?xml version="1.0" encoding="utf-8"?>
<sst xmlns="http://schemas.openxmlformats.org/spreadsheetml/2006/main" count="121" uniqueCount="75">
  <si>
    <t>Műszaki megvalósításra felhasználható forrás összesen</t>
  </si>
  <si>
    <t>Projekt forrásösszetétele</t>
  </si>
  <si>
    <t>Nettó bevétel</t>
  </si>
  <si>
    <t>ÁFA</t>
  </si>
  <si>
    <t>Bruttó bevétel összesen</t>
  </si>
  <si>
    <t>Projektmenedzsment költség</t>
  </si>
  <si>
    <t>Műszaki megvalósításra felhasználható bruttó forrás</t>
  </si>
  <si>
    <t>Pénzbeli hozzájárulás</t>
  </si>
  <si>
    <t>Nem pénzbeli hozzájárulás</t>
  </si>
  <si>
    <t>Összesen</t>
  </si>
  <si>
    <t>Piaci partner által biztosított forrás</t>
  </si>
  <si>
    <t>PTE forrás</t>
  </si>
  <si>
    <t>Összes forrás</t>
  </si>
  <si>
    <t>Műszaki megvalósításra felhasználható forrás céges partner részéről</t>
  </si>
  <si>
    <t>Partner álltal fizetendő (számla értéke)</t>
  </si>
  <si>
    <t>Nettó</t>
  </si>
  <si>
    <t xml:space="preserve">Bruttó </t>
  </si>
  <si>
    <t>Projektmenedzsment költség (10%)</t>
  </si>
  <si>
    <t>Felhasználható pénzbeni hozzájárulás</t>
  </si>
  <si>
    <t>Felhasználható nem pénzbeni hozzájárulás</t>
  </si>
  <si>
    <t>Költségek</t>
  </si>
  <si>
    <t>PTE költségvetés</t>
  </si>
  <si>
    <t>Személyi jellegű költségek</t>
  </si>
  <si>
    <t>Név</t>
  </si>
  <si>
    <t>Költségtípus</t>
  </si>
  <si>
    <t>Mennyiség 
egység</t>
  </si>
  <si>
    <t>Mennyiség</t>
  </si>
  <si>
    <t>Egységár</t>
  </si>
  <si>
    <t>Járulék</t>
  </si>
  <si>
    <t>Többletfeladat</t>
  </si>
  <si>
    <t>(…)</t>
  </si>
  <si>
    <t>Dologi költségek</t>
  </si>
  <si>
    <t>Megnevezés</t>
  </si>
  <si>
    <t>Nettó egységár</t>
  </si>
  <si>
    <t>Beruházási költségek</t>
  </si>
  <si>
    <t>Piaci partner költségvetés</t>
  </si>
  <si>
    <t>költségtípus</t>
  </si>
  <si>
    <t>Kutatási anyag- és fogyóeszköz beszerzés</t>
  </si>
  <si>
    <t>Szakértői szolgáltatások költsége, szellemi tevékenység költségei, szakértői díjak</t>
  </si>
  <si>
    <t>Piaci hasznosítása, partnerkeresés érdekében tervezett utazás kapcsán regisztrációs díj, úti- és szállás költség</t>
  </si>
  <si>
    <t>Piacra jutást segítő szolgáltatások igénybevétele</t>
  </si>
  <si>
    <t>Pénzbeli hozzájárulás összesen</t>
  </si>
  <si>
    <t>Kutatási anyag- és fogyóeszköz beszerzés - nem pénzbeli</t>
  </si>
  <si>
    <t>Nem pénzbeli hozzájárulás összesen</t>
  </si>
  <si>
    <t>Dologi költségek összesen</t>
  </si>
  <si>
    <t>Mennyiség egység</t>
  </si>
  <si>
    <t>Beruházási költségek összesen</t>
  </si>
  <si>
    <t>Piaci partner össz költség</t>
  </si>
  <si>
    <t>Likviditási és forrásfelhasználási terv (Ft-ban)</t>
  </si>
  <si>
    <t>összesen</t>
  </si>
  <si>
    <t>Bevételek</t>
  </si>
  <si>
    <t>PTE befizetése</t>
  </si>
  <si>
    <t>Partner vállalat befizetése</t>
  </si>
  <si>
    <t>Bevételek összesen</t>
  </si>
  <si>
    <t>Kiadások</t>
  </si>
  <si>
    <t>Anyagjellegű (dologi és beruházási) ráfordítások összesen</t>
  </si>
  <si>
    <t>Személyi jellegű ráfordítások összesen</t>
  </si>
  <si>
    <t>Projekt menedzsment költség</t>
  </si>
  <si>
    <t>Egyéb ráfordítás összesen</t>
  </si>
  <si>
    <t>Kiadások összesen</t>
  </si>
  <si>
    <t>Bevételek és kiadások különbsége</t>
  </si>
  <si>
    <t xml:space="preserve">Rendelkezésre álló pénzeszköz: </t>
  </si>
  <si>
    <t>Megbízási szerződés</t>
  </si>
  <si>
    <t>Informatikai eszköz</t>
  </si>
  <si>
    <t>Mindösszesen (Szuper bruttó)</t>
  </si>
  <si>
    <t>Bruttó összesen</t>
  </si>
  <si>
    <r>
      <rPr>
        <b/>
        <sz val="16"/>
        <color rgb="FFFF0000"/>
        <rFont val="Calibri"/>
        <family val="2"/>
        <charset val="238"/>
        <scheme val="minor"/>
      </rPr>
      <t>Bevétel</t>
    </r>
    <r>
      <rPr>
        <b/>
        <sz val="12"/>
        <color rgb="FFFF0000"/>
        <rFont val="Calibri"/>
        <family val="2"/>
        <charset val="238"/>
        <scheme val="minor"/>
      </rPr>
      <t xml:space="preserve"> (Műszaki megvalósításra felhasználható forrás összesen)</t>
    </r>
  </si>
  <si>
    <t>PTE összköltség (személyi+dologi+beruházási költség)</t>
  </si>
  <si>
    <t>1. mérföldkő</t>
  </si>
  <si>
    <t>2. mérföldkő</t>
  </si>
  <si>
    <t>3. mérföldkő</t>
  </si>
  <si>
    <t>4. mérföldkő</t>
  </si>
  <si>
    <t>Prototípus fejlesztés költségei (eszközbeszerzés)</t>
  </si>
  <si>
    <t>Ellenőrzés</t>
  </si>
  <si>
    <t>Személyi + Dologi 3 beruházási költségek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</si>
</sst>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_-* #,##0\ &quot;Ft&quot;_-;\-* #,##0\ &quot;Ft&quot;_-;_-* &quot;-&quot;?\ &quot;Ft&quot;_-;_-@_-"/>
    <numFmt numFmtId="166" formatCode="#,##0.0"/>
    <numFmt numFmtId="167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8BB2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theme="1"/>
      </left>
      <right/>
      <top style="medium">
        <color rgb="FFFF0000"/>
      </top>
      <bottom/>
      <diagonal/>
    </border>
    <border>
      <left/>
      <right style="medium">
        <color theme="1"/>
      </right>
      <top style="medium">
        <color rgb="FFFF0000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justify" vertical="center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Protection="1">
      <protection locked="0"/>
    </xf>
    <xf numFmtId="164" fontId="0" fillId="0" borderId="1" xfId="1" applyNumberFormat="1" applyFont="1" applyBorder="1" applyProtection="1"/>
    <xf numFmtId="164" fontId="0" fillId="0" borderId="10" xfId="1" applyNumberFormat="1" applyFont="1" applyBorder="1" applyProtection="1"/>
    <xf numFmtId="164" fontId="0" fillId="0" borderId="11" xfId="1" applyNumberFormat="1" applyFont="1" applyBorder="1" applyProtection="1"/>
    <xf numFmtId="164" fontId="0" fillId="0" borderId="13" xfId="1" applyNumberFormat="1" applyFont="1" applyBorder="1" applyProtection="1"/>
    <xf numFmtId="164" fontId="0" fillId="0" borderId="15" xfId="1" applyNumberFormat="1" applyFont="1" applyBorder="1" applyProtection="1"/>
    <xf numFmtId="164" fontId="0" fillId="0" borderId="16" xfId="1" applyNumberFormat="1" applyFont="1" applyBorder="1" applyProtection="1"/>
    <xf numFmtId="0" fontId="3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3" fontId="0" fillId="0" borderId="1" xfId="0" applyNumberFormat="1" applyBorder="1"/>
    <xf numFmtId="3" fontId="0" fillId="6" borderId="1" xfId="0" applyNumberFormat="1" applyFill="1" applyBorder="1"/>
    <xf numFmtId="0" fontId="7" fillId="7" borderId="1" xfId="0" applyFont="1" applyFill="1" applyBorder="1" applyAlignment="1">
      <alignment wrapText="1"/>
    </xf>
    <xf numFmtId="3" fontId="0" fillId="7" borderId="1" xfId="0" applyNumberFormat="1" applyFill="1" applyBorder="1"/>
    <xf numFmtId="0" fontId="7" fillId="4" borderId="1" xfId="0" applyFont="1" applyFill="1" applyBorder="1" applyAlignment="1">
      <alignment wrapText="1"/>
    </xf>
    <xf numFmtId="3" fontId="0" fillId="4" borderId="1" xfId="0" applyNumberFormat="1" applyFill="1" applyBorder="1"/>
    <xf numFmtId="49" fontId="8" fillId="8" borderId="1" xfId="0" applyNumberFormat="1" applyFont="1" applyFill="1" applyBorder="1" applyAlignment="1">
      <alignment wrapText="1"/>
    </xf>
    <xf numFmtId="3" fontId="0" fillId="8" borderId="1" xfId="0" applyNumberFormat="1" applyFill="1" applyBorder="1"/>
    <xf numFmtId="49" fontId="8" fillId="0" borderId="1" xfId="0" applyNumberFormat="1" applyFont="1" applyBorder="1" applyAlignment="1">
      <alignment wrapText="1"/>
    </xf>
    <xf numFmtId="49" fontId="7" fillId="7" borderId="1" xfId="0" applyNumberFormat="1" applyFont="1" applyFill="1" applyBorder="1" applyAlignment="1">
      <alignment wrapText="1"/>
    </xf>
    <xf numFmtId="49" fontId="7" fillId="8" borderId="1" xfId="0" applyNumberFormat="1" applyFont="1" applyFill="1" applyBorder="1" applyAlignment="1">
      <alignment wrapText="1"/>
    </xf>
    <xf numFmtId="0" fontId="8" fillId="9" borderId="1" xfId="0" applyFont="1" applyFill="1" applyBorder="1" applyAlignment="1">
      <alignment wrapText="1"/>
    </xf>
    <xf numFmtId="3" fontId="6" fillId="9" borderId="1" xfId="0" applyNumberFormat="1" applyFont="1" applyFill="1" applyBorder="1"/>
    <xf numFmtId="164" fontId="3" fillId="0" borderId="20" xfId="1" applyNumberFormat="1" applyFont="1" applyBorder="1" applyProtection="1"/>
    <xf numFmtId="164" fontId="3" fillId="0" borderId="22" xfId="1" applyNumberFormat="1" applyFont="1" applyBorder="1" applyProtection="1"/>
    <xf numFmtId="0" fontId="11" fillId="0" borderId="0" xfId="0" applyFont="1"/>
    <xf numFmtId="164" fontId="9" fillId="0" borderId="32" xfId="0" applyNumberFormat="1" applyFont="1" applyBorder="1" applyAlignment="1">
      <alignment wrapText="1"/>
    </xf>
    <xf numFmtId="164" fontId="9" fillId="0" borderId="32" xfId="0" applyNumberFormat="1" applyFont="1" applyBorder="1"/>
    <xf numFmtId="164" fontId="9" fillId="0" borderId="33" xfId="0" applyNumberFormat="1" applyFont="1" applyBorder="1"/>
    <xf numFmtId="0" fontId="12" fillId="2" borderId="29" xfId="0" applyFont="1" applyFill="1" applyBorder="1" applyAlignment="1">
      <alignment horizontal="center" wrapText="1"/>
    </xf>
    <xf numFmtId="0" fontId="12" fillId="2" borderId="29" xfId="0" applyFont="1" applyFill="1" applyBorder="1" applyAlignment="1">
      <alignment horizontal="center"/>
    </xf>
    <xf numFmtId="0" fontId="12" fillId="2" borderId="30" xfId="0" applyFont="1" applyFill="1" applyBorder="1" applyAlignment="1">
      <alignment horizontal="center"/>
    </xf>
    <xf numFmtId="164" fontId="2" fillId="0" borderId="0" xfId="1" applyNumberFormat="1" applyFont="1" applyBorder="1"/>
    <xf numFmtId="0" fontId="0" fillId="0" borderId="34" xfId="0" applyBorder="1"/>
    <xf numFmtId="164" fontId="9" fillId="0" borderId="29" xfId="0" applyNumberFormat="1" applyFont="1" applyBorder="1" applyAlignment="1">
      <alignment wrapText="1"/>
    </xf>
    <xf numFmtId="164" fontId="2" fillId="0" borderId="29" xfId="1" applyNumberFormat="1" applyFont="1" applyBorder="1"/>
    <xf numFmtId="164" fontId="2" fillId="0" borderId="35" xfId="1" applyNumberFormat="1" applyFont="1" applyBorder="1"/>
    <xf numFmtId="0" fontId="0" fillId="0" borderId="36" xfId="0" applyBorder="1"/>
    <xf numFmtId="164" fontId="2" fillId="0" borderId="37" xfId="1" applyNumberFormat="1" applyFont="1" applyBorder="1"/>
    <xf numFmtId="164" fontId="0" fillId="10" borderId="1" xfId="0" applyNumberFormat="1" applyFill="1" applyBorder="1"/>
    <xf numFmtId="165" fontId="0" fillId="10" borderId="1" xfId="0" applyNumberFormat="1" applyFill="1" applyBorder="1"/>
    <xf numFmtId="0" fontId="0" fillId="10" borderId="1" xfId="0" applyFill="1" applyBorder="1"/>
    <xf numFmtId="164" fontId="2" fillId="10" borderId="8" xfId="1" applyNumberFormat="1" applyFont="1" applyFill="1" applyBorder="1"/>
    <xf numFmtId="0" fontId="0" fillId="11" borderId="1" xfId="0" applyFill="1" applyBorder="1" applyProtection="1">
      <protection locked="0"/>
    </xf>
    <xf numFmtId="164" fontId="0" fillId="11" borderId="1" xfId="1" applyNumberFormat="1" applyFont="1" applyFill="1" applyBorder="1" applyProtection="1">
      <protection locked="0"/>
    </xf>
    <xf numFmtId="0" fontId="0" fillId="11" borderId="10" xfId="0" applyFill="1" applyBorder="1" applyProtection="1">
      <protection locked="0"/>
    </xf>
    <xf numFmtId="164" fontId="0" fillId="11" borderId="10" xfId="1" applyNumberFormat="1" applyFont="1" applyFill="1" applyBorder="1" applyProtection="1">
      <protection locked="0"/>
    </xf>
    <xf numFmtId="0" fontId="0" fillId="11" borderId="15" xfId="0" applyFill="1" applyBorder="1" applyProtection="1">
      <protection locked="0"/>
    </xf>
    <xf numFmtId="0" fontId="0" fillId="12" borderId="1" xfId="0" applyFill="1" applyBorder="1" applyAlignment="1">
      <alignment horizontal="center"/>
    </xf>
    <xf numFmtId="0" fontId="0" fillId="12" borderId="1" xfId="0" applyFill="1" applyBorder="1" applyAlignment="1">
      <alignment horizontal="center" wrapText="1"/>
    </xf>
    <xf numFmtId="0" fontId="0" fillId="12" borderId="8" xfId="0" applyFill="1" applyBorder="1" applyAlignment="1">
      <alignment horizontal="center"/>
    </xf>
    <xf numFmtId="0" fontId="0" fillId="12" borderId="8" xfId="0" applyFill="1" applyBorder="1" applyAlignment="1">
      <alignment horizontal="center" wrapText="1"/>
    </xf>
    <xf numFmtId="0" fontId="10" fillId="0" borderId="0" xfId="0" applyFont="1"/>
    <xf numFmtId="0" fontId="13" fillId="0" borderId="0" xfId="0" applyFont="1"/>
    <xf numFmtId="0" fontId="0" fillId="11" borderId="1" xfId="0" applyFill="1" applyBorder="1" applyAlignment="1" applyProtection="1">
      <alignment wrapText="1"/>
      <protection locked="0"/>
    </xf>
    <xf numFmtId="0" fontId="0" fillId="11" borderId="9" xfId="0" applyFill="1" applyBorder="1" applyProtection="1">
      <protection locked="0"/>
    </xf>
    <xf numFmtId="0" fontId="0" fillId="11" borderId="10" xfId="0" applyFill="1" applyBorder="1" applyAlignment="1" applyProtection="1">
      <alignment wrapText="1"/>
      <protection locked="0"/>
    </xf>
    <xf numFmtId="0" fontId="0" fillId="11" borderId="12" xfId="0" applyFill="1" applyBorder="1" applyProtection="1">
      <protection locked="0"/>
    </xf>
    <xf numFmtId="0" fontId="0" fillId="11" borderId="14" xfId="0" applyFill="1" applyBorder="1" applyProtection="1">
      <protection locked="0"/>
    </xf>
    <xf numFmtId="0" fontId="0" fillId="11" borderId="15" xfId="0" applyFill="1" applyBorder="1" applyAlignment="1" applyProtection="1">
      <alignment wrapText="1"/>
      <protection locked="0"/>
    </xf>
    <xf numFmtId="164" fontId="0" fillId="0" borderId="25" xfId="1" applyNumberFormat="1" applyFont="1" applyBorder="1" applyProtection="1"/>
    <xf numFmtId="164" fontId="3" fillId="0" borderId="23" xfId="1" applyNumberFormat="1" applyFont="1" applyBorder="1" applyProtection="1"/>
    <xf numFmtId="164" fontId="3" fillId="0" borderId="24" xfId="1" applyNumberFormat="1" applyFont="1" applyBorder="1" applyProtection="1"/>
    <xf numFmtId="0" fontId="0" fillId="11" borderId="8" xfId="0" applyFill="1" applyBorder="1" applyProtection="1">
      <protection locked="0"/>
    </xf>
    <xf numFmtId="0" fontId="0" fillId="11" borderId="8" xfId="0" applyFill="1" applyBorder="1" applyAlignment="1" applyProtection="1">
      <alignment wrapText="1"/>
      <protection locked="0"/>
    </xf>
    <xf numFmtId="164" fontId="0" fillId="0" borderId="8" xfId="1" applyNumberFormat="1" applyFont="1" applyBorder="1" applyProtection="1"/>
    <xf numFmtId="164" fontId="3" fillId="0" borderId="42" xfId="1" applyNumberFormat="1" applyFont="1" applyBorder="1" applyProtection="1"/>
    <xf numFmtId="164" fontId="3" fillId="0" borderId="43" xfId="1" applyNumberFormat="1" applyFont="1" applyBorder="1" applyProtection="1"/>
    <xf numFmtId="164" fontId="2" fillId="10" borderId="1" xfId="1" applyNumberFormat="1" applyFont="1" applyFill="1" applyBorder="1" applyProtection="1">
      <protection locked="0"/>
    </xf>
    <xf numFmtId="0" fontId="0" fillId="13" borderId="1" xfId="0" applyFill="1" applyBorder="1" applyAlignment="1">
      <alignment horizontal="center" wrapText="1"/>
    </xf>
    <xf numFmtId="0" fontId="0" fillId="13" borderId="1" xfId="0" applyFill="1" applyBorder="1" applyAlignment="1">
      <alignment horizontal="center" vertical="center"/>
    </xf>
    <xf numFmtId="0" fontId="3" fillId="14" borderId="1" xfId="0" applyFont="1" applyFill="1" applyBorder="1"/>
    <xf numFmtId="167" fontId="3" fillId="14" borderId="2" xfId="1" applyNumberFormat="1" applyFont="1" applyFill="1" applyBorder="1" applyAlignment="1"/>
    <xf numFmtId="167" fontId="3" fillId="14" borderId="4" xfId="1" applyNumberFormat="1" applyFont="1" applyFill="1" applyBorder="1" applyAlignment="1"/>
    <xf numFmtId="165" fontId="3" fillId="14" borderId="1" xfId="0" applyNumberFormat="1" applyFont="1" applyFill="1" applyBorder="1"/>
    <xf numFmtId="164" fontId="3" fillId="14" borderId="1" xfId="0" applyNumberFormat="1" applyFont="1" applyFill="1" applyBorder="1"/>
    <xf numFmtId="0" fontId="10" fillId="14" borderId="38" xfId="0" applyFont="1" applyFill="1" applyBorder="1"/>
    <xf numFmtId="0" fontId="0" fillId="14" borderId="39" xfId="0" applyFill="1" applyBorder="1" applyAlignment="1">
      <alignment wrapText="1"/>
    </xf>
    <xf numFmtId="164" fontId="2" fillId="14" borderId="39" xfId="1" applyNumberFormat="1" applyFont="1" applyFill="1" applyBorder="1"/>
    <xf numFmtId="164" fontId="9" fillId="14" borderId="40" xfId="1" applyNumberFormat="1" applyFont="1" applyFill="1" applyBorder="1"/>
    <xf numFmtId="164" fontId="0" fillId="15" borderId="5" xfId="1" applyNumberFormat="1" applyFont="1" applyFill="1" applyBorder="1" applyAlignment="1"/>
    <xf numFmtId="164" fontId="0" fillId="15" borderId="6" xfId="1" applyNumberFormat="1" applyFont="1" applyFill="1" applyBorder="1" applyAlignment="1"/>
    <xf numFmtId="164" fontId="0" fillId="15" borderId="7" xfId="1" applyNumberFormat="1" applyFont="1" applyFill="1" applyBorder="1" applyAlignment="1"/>
    <xf numFmtId="164" fontId="9" fillId="6" borderId="5" xfId="1" applyNumberFormat="1" applyFont="1" applyFill="1" applyBorder="1" applyAlignment="1"/>
    <xf numFmtId="164" fontId="9" fillId="6" borderId="6" xfId="1" applyNumberFormat="1" applyFont="1" applyFill="1" applyBorder="1" applyAlignment="1"/>
    <xf numFmtId="164" fontId="9" fillId="6" borderId="7" xfId="1" applyNumberFormat="1" applyFont="1" applyFill="1" applyBorder="1" applyAlignment="1"/>
    <xf numFmtId="164" fontId="0" fillId="6" borderId="6" xfId="1" applyNumberFormat="1" applyFont="1" applyFill="1" applyBorder="1" applyAlignment="1"/>
    <xf numFmtId="164" fontId="9" fillId="6" borderId="21" xfId="1" applyNumberFormat="1" applyFont="1" applyFill="1" applyBorder="1" applyAlignment="1"/>
    <xf numFmtId="164" fontId="0" fillId="15" borderId="17" xfId="1" applyNumberFormat="1" applyFont="1" applyFill="1" applyBorder="1" applyAlignment="1" applyProtection="1"/>
    <xf numFmtId="164" fontId="0" fillId="15" borderId="18" xfId="1" applyNumberFormat="1" applyFont="1" applyFill="1" applyBorder="1" applyAlignment="1" applyProtection="1"/>
    <xf numFmtId="164" fontId="0" fillId="15" borderId="19" xfId="1" applyNumberFormat="1" applyFont="1" applyFill="1" applyBorder="1" applyAlignment="1" applyProtection="1"/>
    <xf numFmtId="165" fontId="9" fillId="6" borderId="26" xfId="0" applyNumberFormat="1" applyFont="1" applyFill="1" applyBorder="1"/>
    <xf numFmtId="165" fontId="3" fillId="6" borderId="27" xfId="0" applyNumberFormat="1" applyFont="1" applyFill="1" applyBorder="1"/>
    <xf numFmtId="165" fontId="0" fillId="6" borderId="27" xfId="0" applyNumberFormat="1" applyFill="1" applyBorder="1"/>
    <xf numFmtId="165" fontId="3" fillId="6" borderId="41" xfId="0" applyNumberFormat="1" applyFont="1" applyFill="1" applyBorder="1"/>
    <xf numFmtId="165" fontId="9" fillId="6" borderId="21" xfId="0" applyNumberFormat="1" applyFont="1" applyFill="1" applyBorder="1"/>
    <xf numFmtId="0" fontId="7" fillId="16" borderId="1" xfId="0" applyFont="1" applyFill="1" applyBorder="1" applyAlignment="1">
      <alignment wrapText="1"/>
    </xf>
    <xf numFmtId="166" fontId="0" fillId="16" borderId="1" xfId="0" applyNumberFormat="1" applyFill="1" applyBorder="1"/>
    <xf numFmtId="0" fontId="0" fillId="4" borderId="20" xfId="0" applyFill="1" applyBorder="1" applyAlignment="1">
      <alignment horizontal="center" vertical="center"/>
    </xf>
    <xf numFmtId="165" fontId="0" fillId="15" borderId="5" xfId="0" applyNumberFormat="1" applyFill="1" applyBorder="1"/>
    <xf numFmtId="165" fontId="0" fillId="15" borderId="6" xfId="0" applyNumberFormat="1" applyFill="1" applyBorder="1"/>
    <xf numFmtId="165" fontId="0" fillId="15" borderId="7" xfId="0" applyNumberFormat="1" applyFill="1" applyBorder="1"/>
    <xf numFmtId="0" fontId="0" fillId="13" borderId="8" xfId="0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0" fontId="0" fillId="13" borderId="8" xfId="0" applyFill="1" applyBorder="1" applyAlignment="1">
      <alignment horizontal="center" vertical="center"/>
    </xf>
    <xf numFmtId="0" fontId="0" fillId="13" borderId="25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 wrapText="1"/>
    </xf>
    <xf numFmtId="0" fontId="0" fillId="13" borderId="3" xfId="0" applyFill="1" applyBorder="1" applyAlignment="1">
      <alignment horizontal="center" wrapText="1"/>
    </xf>
    <xf numFmtId="0" fontId="0" fillId="13" borderId="4" xfId="0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0" fillId="15" borderId="2" xfId="1" applyNumberFormat="1" applyFont="1" applyFill="1" applyBorder="1" applyAlignment="1"/>
    <xf numFmtId="164" fontId="0" fillId="15" borderId="3" xfId="1" applyNumberFormat="1" applyFont="1" applyFill="1" applyBorder="1" applyAlignment="1"/>
    <xf numFmtId="164" fontId="0" fillId="15" borderId="4" xfId="1" applyNumberFormat="1" applyFont="1" applyFill="1" applyBorder="1" applyAlignment="1"/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0" fillId="15" borderId="5" xfId="1" applyNumberFormat="1" applyFont="1" applyFill="1" applyBorder="1" applyAlignment="1"/>
    <xf numFmtId="164" fontId="0" fillId="15" borderId="6" xfId="1" applyNumberFormat="1" applyFont="1" applyFill="1" applyBorder="1" applyAlignment="1"/>
    <xf numFmtId="164" fontId="0" fillId="15" borderId="7" xfId="1" applyNumberFormat="1" applyFont="1" applyFill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164" fontId="6" fillId="0" borderId="0" xfId="0" applyNumberFormat="1" applyFont="1" applyAlignment="1">
      <alignment wrapText="1"/>
    </xf>
    <xf numFmtId="3" fontId="0" fillId="11" borderId="1" xfId="0" applyNumberFormat="1" applyFill="1" applyBorder="1" applyProtection="1">
      <protection locked="0"/>
    </xf>
    <xf numFmtId="3" fontId="14" fillId="11" borderId="1" xfId="0" applyNumberFormat="1" applyFont="1" applyFill="1" applyBorder="1" applyProtection="1">
      <protection locked="0"/>
    </xf>
    <xf numFmtId="0" fontId="8" fillId="11" borderId="1" xfId="0" applyFont="1" applyFill="1" applyBorder="1" applyAlignment="1" applyProtection="1">
      <alignment wrapText="1"/>
      <protection locked="0"/>
    </xf>
    <xf numFmtId="49" fontId="8" fillId="11" borderId="1" xfId="0" applyNumberFormat="1" applyFont="1" applyFill="1" applyBorder="1" applyAlignment="1" applyProtection="1">
      <alignment horizontal="left" wrapText="1"/>
      <protection locked="0"/>
    </xf>
  </cellXfs>
  <cellStyles count="2">
    <cellStyle name="Normál" xfId="0" builtinId="0"/>
    <cellStyle name="Pénznem" xfId="1" builtinId="4"/>
  </cellStyles>
  <dxfs count="12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99CCFF"/>
      <color rgb="FFFFFFCC"/>
      <color rgb="FF8B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énzár Árpád" id="{72CC9B49-29CD-46B9-828E-99A31AA15F5E}" userId="S::I3RTWW@tr.pte.hu::e59d55e0-1570-493f-a88f-91d400e2092b" providerId="AD"/>
  <person displayName="Krőnung Lívia" id="{C0B1206B-8DB4-4647-8BDA-13AC2E611E27}" userId="S::M3PXM3@tr.pte.hu::36368ba6-a72b-4bec-ae9f-4b5ece7797fd" providerId="AD"/>
</personList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6-05-08T08:49:30.63" personId="{72CC9B49-29CD-46B9-828E-99A31AA15F5E}" id="{BD207C42-9B7F-4F76-90F6-A04E3D0EC7FF}">
    <text>Maximum a partner által biztosított forrás 50%-a.
Zöld szín: megfelelő
Piros szín: nem megfelelő</text>
  </threadedComment>
  <threadedComment ref="D4" dT="2026-05-08T08:58:13.31" personId="{72CC9B49-29CD-46B9-828E-99A31AA15F5E}" id="{8D17A1B3-4FAF-4B64-841E-BEF8D1048DE1}">
    <text>A PTE forrásnál nagyobb vagy egyenlő
Zöld szín: megfelelő
Piros szín: nem megfelelő</text>
  </threadedComment>
  <threadedComment ref="E4" dT="2026-05-08T09:08:25.15" personId="{72CC9B49-29CD-46B9-828E-99A31AA15F5E}" id="{974FA22D-748A-4237-981C-913D323FDFF4}">
    <text>Csak a pénzbeli hozzájárulás ÁFA összegével számolunk, a nem pénzbeli hozzájárulás ÁFA összege nem jelenik meg a projektben</text>
  </threadedComment>
  <threadedComment ref="H4" dT="2024-10-22T10:41:48.24" personId="{C0B1206B-8DB4-4647-8BDA-13AC2E611E27}" id="{71828AD6-D85E-4B9F-8057-B919E33CF47E}">
    <text>nettó bevétel összesen - projektmenedzsment költség</text>
  </threadedComment>
  <threadedComment ref="B5" dT="2026-05-08T08:56:54.72" personId="{72CC9B49-29CD-46B9-828E-99A31AA15F5E}" id="{DEA82CDB-72EF-46E6-924E-53B465B9CC31}">
    <text>Maximum 10 millió Ft
Zöld szín: megfelelő
Piros szín: nem megfelelő</text>
  </threadedComment>
  <threadedComment ref="H49" dT="2024-10-24T15:07:42.04" personId="{C0B1206B-8DB4-4647-8BDA-13AC2E611E27}" id="{E4100BDB-C0FC-40A9-925B-975E2BD2F922}">
    <text>A cella értékének meg kell egyeznie a H5 cellában szereplő PTE forrás értékével.</text>
  </threadedComment>
  <threadedComment ref="G62" dT="2024-10-25T08:27:42.12" personId="{C0B1206B-8DB4-4647-8BDA-13AC2E611E27}" id="{7813F2EF-E172-4189-99F3-50EA18DFE9E8}">
    <text>A cég belső ÁFA tartalmával nem számolunk</text>
  </threadedComment>
  <threadedComment ref="G77" dT="2024-10-25T08:27:42.12" personId="{C0B1206B-8DB4-4647-8BDA-13AC2E611E27}" id="{9D8B8BC3-05A9-477D-8BB3-B9DB32FFC138}">
    <text>A cég belső ÁFA tartalmával nem számolunk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3" dT="2026-05-08T07:53:00.53" personId="{72CC9B49-29CD-46B9-828E-99A31AA15F5E}" id="{646E5781-1A97-477F-843E-E58E1FE11110}">
    <text>Minden mérföldkőre szükséges betervezni pályázati forrást!</text>
  </threadedComment>
  <threadedComment ref="C3" dT="2026-05-08T07:53:16.77" personId="{72CC9B49-29CD-46B9-828E-99A31AA15F5E}" id="{9B0357A3-9F4F-4749-94C4-9FD63F8E3111}">
    <text>Minden mérföldkőre szükséges betervezni pályázati forrást!</text>
  </threadedComment>
  <threadedComment ref="D3" dT="2026-05-08T07:54:03.46" personId="{72CC9B49-29CD-46B9-828E-99A31AA15F5E}" id="{11DBD51B-B5F2-4A77-97A2-10C58681BE0C}">
    <text>Minden mérföldkőre szükséges betervezni pályázati forrást, ami nem lehet kevesebb az igényelt forrás 20%-nál!
Zöld szín: megfelelő
Piros szín: nem megfelelő</text>
  </threadedComment>
  <threadedComment ref="E3" dT="2026-05-08T07:54:24.11" personId="{72CC9B49-29CD-46B9-828E-99A31AA15F5E}" id="{7EC837BC-BBBE-40EB-920E-5C51C98E1218}">
    <text>Minden mérföldkőre szükséges betervezni pályázati forrást, ami nem lehet kevesebb az igényelt forrás 10%-nál!
Zöld szín: megfelelő
Piros szín: nem megfelelő</text>
  </threadedComment>
  <threadedComment ref="B4" dT="2026-05-08T07:49:01.15" personId="{72CC9B49-29CD-46B9-828E-99A31AA15F5E}" id="{F81CDF2C-11FD-496B-A79F-3F08B8FF3BFE}">
    <text>Minimum a vállalt bruttó pénzbeli hozzájárulás 25%-a</text>
  </threadedComment>
  <threadedComment ref="F4" dT="2026-05-08T09:16:58.63" personId="{72CC9B49-29CD-46B9-828E-99A31AA15F5E}" id="{6AD98915-0B00-4F1F-A7CA-D8F0200ACF93}">
    <text>Meg kell egyezni a Költségvetés B4+E4 cellák összegével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DA8AE-C684-4A97-88B3-D909805F7272}">
  <dimension ref="A1:I92"/>
  <sheetViews>
    <sheetView zoomScale="85" zoomScaleNormal="85" workbookViewId="0">
      <selection activeCell="A24" sqref="A24"/>
    </sheetView>
  </sheetViews>
  <sheetFormatPr defaultRowHeight="14.5" x14ac:dyDescent="0.35"/>
  <cols>
    <col min="1" max="1" width="42.1796875" customWidth="1"/>
    <col min="2" max="2" width="40.453125" style="3" customWidth="1"/>
    <col min="3" max="3" width="28.54296875" customWidth="1"/>
    <col min="4" max="4" width="33.7265625" customWidth="1"/>
    <col min="5" max="5" width="24.1796875" customWidth="1"/>
    <col min="6" max="6" width="23.81640625" customWidth="1"/>
    <col min="7" max="7" width="22" customWidth="1"/>
    <col min="8" max="8" width="25.7265625" customWidth="1"/>
    <col min="9" max="9" width="36.1796875" customWidth="1"/>
    <col min="10" max="10" width="9.1796875" customWidth="1"/>
    <col min="11" max="11" width="13.26953125" customWidth="1"/>
  </cols>
  <sheetData>
    <row r="1" spans="1:8" ht="21" x14ac:dyDescent="0.5">
      <c r="A1" s="57" t="s">
        <v>66</v>
      </c>
    </row>
    <row r="2" spans="1:8" ht="14.5" customHeight="1" x14ac:dyDescent="0.35">
      <c r="A2" s="111" t="s">
        <v>1</v>
      </c>
      <c r="B2" s="113" t="s">
        <v>2</v>
      </c>
      <c r="C2" s="114"/>
      <c r="D2" s="115"/>
      <c r="E2" s="111" t="s">
        <v>3</v>
      </c>
      <c r="F2" s="111" t="s">
        <v>4</v>
      </c>
      <c r="G2" s="107" t="s">
        <v>5</v>
      </c>
      <c r="H2" s="107" t="s">
        <v>6</v>
      </c>
    </row>
    <row r="3" spans="1:8" x14ac:dyDescent="0.35">
      <c r="A3" s="112"/>
      <c r="B3" s="74" t="s">
        <v>7</v>
      </c>
      <c r="C3" s="74" t="s">
        <v>8</v>
      </c>
      <c r="D3" s="75" t="s">
        <v>9</v>
      </c>
      <c r="E3" s="112"/>
      <c r="F3" s="112"/>
      <c r="G3" s="108"/>
      <c r="H3" s="108"/>
    </row>
    <row r="4" spans="1:8" x14ac:dyDescent="0.35">
      <c r="A4" s="2" t="s">
        <v>10</v>
      </c>
      <c r="B4" s="73">
        <f>H58+F71+F88</f>
        <v>0</v>
      </c>
      <c r="C4" s="44">
        <f>H62+F77</f>
        <v>0</v>
      </c>
      <c r="D4" s="44">
        <f>SUM(B4:C4)</f>
        <v>0</v>
      </c>
      <c r="E4" s="45">
        <f>G71+G88</f>
        <v>0</v>
      </c>
      <c r="F4" s="44">
        <f>SUM(D4:E4)</f>
        <v>0</v>
      </c>
      <c r="G4" s="45">
        <f>(B4+E4)*0.1</f>
        <v>0</v>
      </c>
      <c r="H4" s="44">
        <f>D4-G4</f>
        <v>0</v>
      </c>
    </row>
    <row r="5" spans="1:8" x14ac:dyDescent="0.35">
      <c r="A5" t="s">
        <v>11</v>
      </c>
      <c r="B5" s="47">
        <f>H49</f>
        <v>0</v>
      </c>
      <c r="C5" s="46"/>
      <c r="D5" s="44">
        <f>B5</f>
        <v>0</v>
      </c>
      <c r="E5" s="46">
        <v>0</v>
      </c>
      <c r="F5" s="44">
        <f>SUM(D5:E5)</f>
        <v>0</v>
      </c>
      <c r="G5" s="46">
        <v>0</v>
      </c>
      <c r="H5" s="44">
        <f>B5</f>
        <v>0</v>
      </c>
    </row>
    <row r="6" spans="1:8" x14ac:dyDescent="0.35">
      <c r="A6" s="76" t="s">
        <v>12</v>
      </c>
      <c r="B6" s="77">
        <f t="shared" ref="B6" si="0">SUM(B4:B5)</f>
        <v>0</v>
      </c>
      <c r="C6" s="78">
        <f t="shared" ref="C6" si="1">SUM(C4:C5)</f>
        <v>0</v>
      </c>
      <c r="D6" s="78">
        <f>SUM(D4:D5)</f>
        <v>0</v>
      </c>
      <c r="E6" s="79">
        <f>SUM(E4:E5)</f>
        <v>0</v>
      </c>
      <c r="F6" s="79">
        <f>SUM(F4:F5)</f>
        <v>0</v>
      </c>
      <c r="G6" s="79">
        <f>SUM(G4:G5)</f>
        <v>0</v>
      </c>
      <c r="H6" s="80">
        <f>SUM(H4:H5)</f>
        <v>0</v>
      </c>
    </row>
    <row r="7" spans="1:8" x14ac:dyDescent="0.35">
      <c r="B7" s="136">
        <f>B4+E4</f>
        <v>0</v>
      </c>
    </row>
    <row r="8" spans="1:8" ht="16" thickBot="1" x14ac:dyDescent="0.4">
      <c r="A8" s="57" t="s">
        <v>13</v>
      </c>
    </row>
    <row r="9" spans="1:8" x14ac:dyDescent="0.35">
      <c r="A9" s="109" t="s">
        <v>14</v>
      </c>
      <c r="B9" s="34" t="s">
        <v>15</v>
      </c>
      <c r="C9" s="35" t="s">
        <v>3</v>
      </c>
      <c r="D9" s="36" t="s">
        <v>16</v>
      </c>
    </row>
    <row r="10" spans="1:8" ht="15" thickBot="1" x14ac:dyDescent="0.4">
      <c r="A10" s="110"/>
      <c r="B10" s="31">
        <f>B4</f>
        <v>0</v>
      </c>
      <c r="C10" s="32">
        <f>E4</f>
        <v>0</v>
      </c>
      <c r="D10" s="33">
        <f>SUM(B10:C10)</f>
        <v>0</v>
      </c>
    </row>
    <row r="11" spans="1:8" x14ac:dyDescent="0.35">
      <c r="A11" s="38" t="s">
        <v>3</v>
      </c>
      <c r="B11" s="39"/>
      <c r="C11" s="40"/>
      <c r="D11" s="41">
        <f>-E4</f>
        <v>0</v>
      </c>
    </row>
    <row r="12" spans="1:8" x14ac:dyDescent="0.35">
      <c r="A12" s="42" t="s">
        <v>17</v>
      </c>
      <c r="C12" s="37"/>
      <c r="D12" s="43">
        <f>-G4</f>
        <v>0</v>
      </c>
    </row>
    <row r="13" spans="1:8" x14ac:dyDescent="0.35">
      <c r="A13" s="42" t="s">
        <v>18</v>
      </c>
      <c r="C13" s="37"/>
      <c r="D13" s="43">
        <f>SUM(D10:D12)</f>
        <v>0</v>
      </c>
    </row>
    <row r="14" spans="1:8" x14ac:dyDescent="0.35">
      <c r="A14" s="42" t="s">
        <v>19</v>
      </c>
      <c r="C14" s="37"/>
      <c r="D14" s="43">
        <f>C4</f>
        <v>0</v>
      </c>
    </row>
    <row r="15" spans="1:8" ht="16" thickBot="1" x14ac:dyDescent="0.4">
      <c r="A15" s="81" t="s">
        <v>0</v>
      </c>
      <c r="B15" s="82"/>
      <c r="C15" s="83"/>
      <c r="D15" s="84">
        <f>SUM(D13:D14)</f>
        <v>0</v>
      </c>
    </row>
    <row r="16" spans="1:8" x14ac:dyDescent="0.35">
      <c r="C16" s="37"/>
      <c r="D16" s="37"/>
    </row>
    <row r="17" spans="1:8" ht="21" x14ac:dyDescent="0.5">
      <c r="A17" s="30" t="s">
        <v>20</v>
      </c>
    </row>
    <row r="18" spans="1:8" ht="27.65" customHeight="1" x14ac:dyDescent="0.35">
      <c r="A18" s="129" t="s">
        <v>21</v>
      </c>
      <c r="B18" s="130"/>
      <c r="C18" s="130"/>
      <c r="D18" s="130"/>
      <c r="E18" s="130"/>
      <c r="F18" s="130"/>
      <c r="G18" s="130"/>
      <c r="H18" s="131"/>
    </row>
    <row r="19" spans="1:8" ht="23.5" customHeight="1" x14ac:dyDescent="0.35">
      <c r="A19" s="116" t="s">
        <v>22</v>
      </c>
      <c r="B19" s="117"/>
      <c r="C19" s="117"/>
      <c r="D19" s="117"/>
      <c r="E19" s="117"/>
      <c r="F19" s="117"/>
      <c r="G19" s="117"/>
      <c r="H19" s="118"/>
    </row>
    <row r="20" spans="1:8" ht="29" x14ac:dyDescent="0.35">
      <c r="A20" s="53" t="s">
        <v>23</v>
      </c>
      <c r="B20" s="54" t="s">
        <v>24</v>
      </c>
      <c r="C20" s="54" t="s">
        <v>25</v>
      </c>
      <c r="D20" s="54" t="s">
        <v>26</v>
      </c>
      <c r="E20" s="54" t="s">
        <v>27</v>
      </c>
      <c r="F20" s="54" t="s">
        <v>9</v>
      </c>
      <c r="G20" s="54" t="s">
        <v>28</v>
      </c>
      <c r="H20" s="54" t="s">
        <v>64</v>
      </c>
    </row>
    <row r="21" spans="1:8" x14ac:dyDescent="0.35">
      <c r="A21" s="48"/>
      <c r="B21" s="59"/>
      <c r="C21" s="48"/>
      <c r="D21" s="48"/>
      <c r="E21" s="49"/>
      <c r="F21" s="5">
        <f t="shared" ref="F21:F27" si="2">D21*E21</f>
        <v>0</v>
      </c>
      <c r="G21" s="5">
        <f t="shared" ref="G21:G29" si="3">F21*0.13</f>
        <v>0</v>
      </c>
      <c r="H21" s="5">
        <f t="shared" ref="H21:H29" si="4">F21+G21</f>
        <v>0</v>
      </c>
    </row>
    <row r="22" spans="1:8" x14ac:dyDescent="0.35">
      <c r="A22" s="48"/>
      <c r="B22" s="59"/>
      <c r="C22" s="48"/>
      <c r="D22" s="48"/>
      <c r="E22" s="49"/>
      <c r="F22" s="5">
        <f t="shared" si="2"/>
        <v>0</v>
      </c>
      <c r="G22" s="5">
        <f t="shared" si="3"/>
        <v>0</v>
      </c>
      <c r="H22" s="5">
        <f t="shared" ref="H22:H23" si="5">F22+G22</f>
        <v>0</v>
      </c>
    </row>
    <row r="23" spans="1:8" x14ac:dyDescent="0.35">
      <c r="A23" s="48"/>
      <c r="B23" s="59"/>
      <c r="C23" s="48"/>
      <c r="D23" s="48"/>
      <c r="E23" s="49"/>
      <c r="F23" s="5">
        <f t="shared" si="2"/>
        <v>0</v>
      </c>
      <c r="G23" s="5">
        <f t="shared" si="3"/>
        <v>0</v>
      </c>
      <c r="H23" s="5">
        <f t="shared" si="5"/>
        <v>0</v>
      </c>
    </row>
    <row r="24" spans="1:8" x14ac:dyDescent="0.35">
      <c r="A24" s="48"/>
      <c r="B24" s="59"/>
      <c r="C24" s="48"/>
      <c r="D24" s="48"/>
      <c r="E24" s="49"/>
      <c r="F24" s="5">
        <f t="shared" si="2"/>
        <v>0</v>
      </c>
      <c r="G24" s="5">
        <f t="shared" si="3"/>
        <v>0</v>
      </c>
      <c r="H24" s="5">
        <f t="shared" si="4"/>
        <v>0</v>
      </c>
    </row>
    <row r="25" spans="1:8" x14ac:dyDescent="0.35">
      <c r="A25" s="48"/>
      <c r="B25" s="59"/>
      <c r="C25" s="48"/>
      <c r="D25" s="48"/>
      <c r="E25" s="49"/>
      <c r="F25" s="5">
        <f t="shared" si="2"/>
        <v>0</v>
      </c>
      <c r="G25" s="5">
        <f t="shared" si="3"/>
        <v>0</v>
      </c>
      <c r="H25" s="5">
        <f t="shared" si="4"/>
        <v>0</v>
      </c>
    </row>
    <row r="26" spans="1:8" x14ac:dyDescent="0.35">
      <c r="A26" s="48"/>
      <c r="B26" s="59"/>
      <c r="C26" s="48"/>
      <c r="D26" s="48"/>
      <c r="E26" s="49"/>
      <c r="F26" s="5">
        <f t="shared" si="2"/>
        <v>0</v>
      </c>
      <c r="G26" s="5">
        <f t="shared" si="3"/>
        <v>0</v>
      </c>
      <c r="H26" s="5">
        <f t="shared" si="4"/>
        <v>0</v>
      </c>
    </row>
    <row r="27" spans="1:8" x14ac:dyDescent="0.35">
      <c r="A27" s="48"/>
      <c r="B27" s="59"/>
      <c r="C27" s="48"/>
      <c r="D27" s="48"/>
      <c r="E27" s="49"/>
      <c r="F27" s="5">
        <f t="shared" si="2"/>
        <v>0</v>
      </c>
      <c r="G27" s="5">
        <f t="shared" si="3"/>
        <v>0</v>
      </c>
      <c r="H27" s="5">
        <f t="shared" si="4"/>
        <v>0</v>
      </c>
    </row>
    <row r="28" spans="1:8" x14ac:dyDescent="0.35">
      <c r="A28" s="48"/>
      <c r="B28" s="59"/>
      <c r="C28" s="48"/>
      <c r="D28" s="48"/>
      <c r="E28" s="49"/>
      <c r="F28" s="5">
        <f t="shared" ref="F28:F29" si="6">D28*E28</f>
        <v>0</v>
      </c>
      <c r="G28" s="5">
        <f t="shared" si="3"/>
        <v>0</v>
      </c>
      <c r="H28" s="5">
        <f t="shared" si="4"/>
        <v>0</v>
      </c>
    </row>
    <row r="29" spans="1:8" x14ac:dyDescent="0.35">
      <c r="A29" s="48" t="s">
        <v>30</v>
      </c>
      <c r="B29" s="59"/>
      <c r="C29" s="48"/>
      <c r="D29" s="48"/>
      <c r="E29" s="49"/>
      <c r="F29" s="5">
        <f t="shared" si="6"/>
        <v>0</v>
      </c>
      <c r="G29" s="5">
        <f t="shared" si="3"/>
        <v>0</v>
      </c>
      <c r="H29" s="5">
        <f t="shared" si="4"/>
        <v>0</v>
      </c>
    </row>
    <row r="30" spans="1:8" x14ac:dyDescent="0.35">
      <c r="A30" s="119">
        <f>SUM(H21:H29)</f>
        <v>0</v>
      </c>
      <c r="B30" s="120"/>
      <c r="C30" s="120"/>
      <c r="D30" s="120"/>
      <c r="E30" s="120"/>
      <c r="F30" s="120"/>
      <c r="G30" s="120"/>
      <c r="H30" s="121"/>
    </row>
    <row r="31" spans="1:8" ht="26.5" customHeight="1" x14ac:dyDescent="0.35">
      <c r="A31" s="116" t="s">
        <v>31</v>
      </c>
      <c r="B31" s="117"/>
      <c r="C31" s="117"/>
      <c r="D31" s="117"/>
      <c r="E31" s="117"/>
      <c r="F31" s="117"/>
      <c r="G31" s="117"/>
      <c r="H31" s="118"/>
    </row>
    <row r="32" spans="1:8" ht="29" x14ac:dyDescent="0.35">
      <c r="A32" s="53" t="s">
        <v>32</v>
      </c>
      <c r="B32" s="54" t="s">
        <v>24</v>
      </c>
      <c r="C32" s="54" t="s">
        <v>25</v>
      </c>
      <c r="D32" s="54" t="s">
        <v>26</v>
      </c>
      <c r="E32" s="54" t="s">
        <v>33</v>
      </c>
      <c r="F32" s="54" t="s">
        <v>9</v>
      </c>
      <c r="G32" s="54" t="s">
        <v>3</v>
      </c>
      <c r="H32" s="54" t="s">
        <v>65</v>
      </c>
    </row>
    <row r="33" spans="1:8" x14ac:dyDescent="0.35">
      <c r="A33" s="48"/>
      <c r="B33" s="59"/>
      <c r="C33" s="48"/>
      <c r="D33" s="48"/>
      <c r="E33" s="49"/>
      <c r="F33" s="5">
        <f t="shared" ref="F33:F40" si="7">D33*E33</f>
        <v>0</v>
      </c>
      <c r="G33" s="5">
        <f t="shared" ref="G33:G40" si="8">F33*0.27</f>
        <v>0</v>
      </c>
      <c r="H33" s="5">
        <f t="shared" ref="H33:H40" si="9">F33+G33</f>
        <v>0</v>
      </c>
    </row>
    <row r="34" spans="1:8" x14ac:dyDescent="0.35">
      <c r="A34" s="48"/>
      <c r="B34" s="59"/>
      <c r="C34" s="48"/>
      <c r="D34" s="48"/>
      <c r="E34" s="49"/>
      <c r="F34" s="5">
        <f t="shared" ref="F34" si="10">D34*E34</f>
        <v>0</v>
      </c>
      <c r="G34" s="5">
        <f t="shared" si="8"/>
        <v>0</v>
      </c>
      <c r="H34" s="5">
        <f t="shared" ref="H34" si="11">F34+G34</f>
        <v>0</v>
      </c>
    </row>
    <row r="35" spans="1:8" x14ac:dyDescent="0.35">
      <c r="A35" s="48"/>
      <c r="B35" s="59"/>
      <c r="C35" s="48"/>
      <c r="D35" s="48"/>
      <c r="E35" s="49"/>
      <c r="F35" s="5">
        <f t="shared" si="7"/>
        <v>0</v>
      </c>
      <c r="G35" s="5">
        <f t="shared" si="8"/>
        <v>0</v>
      </c>
      <c r="H35" s="5">
        <f t="shared" si="9"/>
        <v>0</v>
      </c>
    </row>
    <row r="36" spans="1:8" x14ac:dyDescent="0.35">
      <c r="A36" s="48"/>
      <c r="B36" s="59"/>
      <c r="C36" s="48"/>
      <c r="D36" s="48"/>
      <c r="E36" s="49"/>
      <c r="F36" s="5">
        <f t="shared" si="7"/>
        <v>0</v>
      </c>
      <c r="G36" s="5">
        <f t="shared" si="8"/>
        <v>0</v>
      </c>
      <c r="H36" s="5">
        <f t="shared" si="9"/>
        <v>0</v>
      </c>
    </row>
    <row r="37" spans="1:8" x14ac:dyDescent="0.35">
      <c r="A37" s="48"/>
      <c r="B37" s="59"/>
      <c r="C37" s="48"/>
      <c r="D37" s="48"/>
      <c r="E37" s="49"/>
      <c r="F37" s="5">
        <f t="shared" si="7"/>
        <v>0</v>
      </c>
      <c r="G37" s="5">
        <f t="shared" si="8"/>
        <v>0</v>
      </c>
      <c r="H37" s="5">
        <f t="shared" si="9"/>
        <v>0</v>
      </c>
    </row>
    <row r="38" spans="1:8" x14ac:dyDescent="0.35">
      <c r="A38" s="48"/>
      <c r="B38" s="59"/>
      <c r="C38" s="48"/>
      <c r="D38" s="48"/>
      <c r="E38" s="49"/>
      <c r="F38" s="5">
        <f t="shared" si="7"/>
        <v>0</v>
      </c>
      <c r="G38" s="5">
        <f t="shared" si="8"/>
        <v>0</v>
      </c>
      <c r="H38" s="5">
        <f t="shared" si="9"/>
        <v>0</v>
      </c>
    </row>
    <row r="39" spans="1:8" x14ac:dyDescent="0.35">
      <c r="A39" s="48"/>
      <c r="B39" s="59"/>
      <c r="C39" s="48"/>
      <c r="D39" s="48"/>
      <c r="E39" s="49"/>
      <c r="F39" s="5">
        <f t="shared" si="7"/>
        <v>0</v>
      </c>
      <c r="G39" s="5">
        <f t="shared" si="8"/>
        <v>0</v>
      </c>
      <c r="H39" s="5">
        <f t="shared" si="9"/>
        <v>0</v>
      </c>
    </row>
    <row r="40" spans="1:8" s="4" customFormat="1" x14ac:dyDescent="0.35">
      <c r="A40" s="48" t="s">
        <v>30</v>
      </c>
      <c r="B40" s="59"/>
      <c r="C40" s="48"/>
      <c r="D40" s="48"/>
      <c r="E40" s="49"/>
      <c r="F40" s="5">
        <f t="shared" si="7"/>
        <v>0</v>
      </c>
      <c r="G40" s="5">
        <f t="shared" si="8"/>
        <v>0</v>
      </c>
      <c r="H40" s="5">
        <f t="shared" si="9"/>
        <v>0</v>
      </c>
    </row>
    <row r="41" spans="1:8" x14ac:dyDescent="0.35">
      <c r="A41" s="119">
        <f>SUM(H33:H40)</f>
        <v>0</v>
      </c>
      <c r="B41" s="120"/>
      <c r="C41" s="120"/>
      <c r="D41" s="120"/>
      <c r="E41" s="120"/>
      <c r="F41" s="120"/>
      <c r="G41" s="120"/>
      <c r="H41" s="121"/>
    </row>
    <row r="42" spans="1:8" ht="15.5" x14ac:dyDescent="0.35">
      <c r="A42" s="123" t="s">
        <v>34</v>
      </c>
      <c r="B42" s="124"/>
      <c r="C42" s="124"/>
      <c r="D42" s="124"/>
      <c r="E42" s="124"/>
      <c r="F42" s="124"/>
      <c r="G42" s="124"/>
      <c r="H42" s="125"/>
    </row>
    <row r="43" spans="1:8" ht="29" x14ac:dyDescent="0.35">
      <c r="A43" s="53" t="s">
        <v>32</v>
      </c>
      <c r="B43" s="54" t="s">
        <v>24</v>
      </c>
      <c r="C43" s="54" t="s">
        <v>25</v>
      </c>
      <c r="D43" s="54" t="s">
        <v>26</v>
      </c>
      <c r="E43" s="54" t="s">
        <v>33</v>
      </c>
      <c r="F43" s="54" t="s">
        <v>9</v>
      </c>
      <c r="G43" s="54" t="s">
        <v>3</v>
      </c>
      <c r="H43" s="54" t="s">
        <v>65</v>
      </c>
    </row>
    <row r="44" spans="1:8" x14ac:dyDescent="0.35">
      <c r="A44" s="48"/>
      <c r="B44" s="59"/>
      <c r="C44" s="48"/>
      <c r="D44" s="48"/>
      <c r="E44" s="49"/>
      <c r="F44" s="5">
        <f>D44*E44</f>
        <v>0</v>
      </c>
      <c r="G44" s="5">
        <f t="shared" ref="G44:G47" si="12">F44*0.27</f>
        <v>0</v>
      </c>
      <c r="H44" s="5">
        <f t="shared" ref="H44:H47" si="13">F44+G44</f>
        <v>0</v>
      </c>
    </row>
    <row r="45" spans="1:8" x14ac:dyDescent="0.35">
      <c r="A45" s="48"/>
      <c r="B45" s="59"/>
      <c r="C45" s="48"/>
      <c r="D45" s="48"/>
      <c r="E45" s="49"/>
      <c r="F45" s="5">
        <f>D45*E45</f>
        <v>0</v>
      </c>
      <c r="G45" s="5">
        <f t="shared" ref="G45" si="14">F45*0.27</f>
        <v>0</v>
      </c>
      <c r="H45" s="5">
        <f t="shared" ref="H45" si="15">F45+G45</f>
        <v>0</v>
      </c>
    </row>
    <row r="46" spans="1:8" x14ac:dyDescent="0.35">
      <c r="A46" s="48"/>
      <c r="B46" s="59"/>
      <c r="C46" s="48"/>
      <c r="D46" s="48"/>
      <c r="E46" s="49"/>
      <c r="F46" s="5">
        <f t="shared" ref="F46:F47" si="16">D46*E46</f>
        <v>0</v>
      </c>
      <c r="G46" s="5">
        <f t="shared" si="12"/>
        <v>0</v>
      </c>
      <c r="H46" s="5">
        <f t="shared" si="13"/>
        <v>0</v>
      </c>
    </row>
    <row r="47" spans="1:8" s="4" customFormat="1" x14ac:dyDescent="0.35">
      <c r="A47" s="48" t="s">
        <v>30</v>
      </c>
      <c r="B47" s="59"/>
      <c r="C47" s="48"/>
      <c r="D47" s="48"/>
      <c r="E47" s="49"/>
      <c r="F47" s="5">
        <f t="shared" si="16"/>
        <v>0</v>
      </c>
      <c r="G47" s="5">
        <f t="shared" si="12"/>
        <v>0</v>
      </c>
      <c r="H47" s="5">
        <f t="shared" si="13"/>
        <v>0</v>
      </c>
    </row>
    <row r="48" spans="1:8" x14ac:dyDescent="0.35">
      <c r="A48" s="126">
        <f>SUM(H44:H47)</f>
        <v>0</v>
      </c>
      <c r="B48" s="127"/>
      <c r="C48" s="127"/>
      <c r="D48" s="127"/>
      <c r="E48" s="127"/>
      <c r="F48" s="127"/>
      <c r="G48" s="127"/>
      <c r="H48" s="128"/>
    </row>
    <row r="49" spans="1:9" x14ac:dyDescent="0.35">
      <c r="A49" s="88" t="s">
        <v>67</v>
      </c>
      <c r="B49" s="89"/>
      <c r="C49" s="89"/>
      <c r="D49" s="89"/>
      <c r="E49" s="89"/>
      <c r="F49" s="89"/>
      <c r="G49" s="89"/>
      <c r="H49" s="90">
        <f>SUM(A30,A41,A48)</f>
        <v>0</v>
      </c>
      <c r="I49" s="58"/>
    </row>
    <row r="50" spans="1:9" ht="25.15" customHeight="1" x14ac:dyDescent="0.35">
      <c r="A50" s="129" t="s">
        <v>35</v>
      </c>
      <c r="B50" s="130"/>
      <c r="C50" s="130"/>
      <c r="D50" s="130"/>
      <c r="E50" s="130"/>
      <c r="F50" s="130"/>
      <c r="G50" s="130"/>
      <c r="H50" s="132"/>
    </row>
    <row r="51" spans="1:9" ht="22.15" customHeight="1" x14ac:dyDescent="0.35">
      <c r="A51" s="116" t="s">
        <v>22</v>
      </c>
      <c r="B51" s="117"/>
      <c r="C51" s="117"/>
      <c r="D51" s="117"/>
      <c r="E51" s="117"/>
      <c r="F51" s="117"/>
      <c r="G51" s="117"/>
      <c r="H51" s="118"/>
    </row>
    <row r="52" spans="1:9" ht="29" x14ac:dyDescent="0.35">
      <c r="A52" s="53" t="s">
        <v>23</v>
      </c>
      <c r="B52" s="54" t="s">
        <v>36</v>
      </c>
      <c r="C52" s="54" t="s">
        <v>25</v>
      </c>
      <c r="D52" s="54" t="s">
        <v>26</v>
      </c>
      <c r="E52" s="54" t="s">
        <v>27</v>
      </c>
      <c r="F52" s="54" t="s">
        <v>9</v>
      </c>
      <c r="G52" s="54" t="s">
        <v>28</v>
      </c>
      <c r="H52" s="54" t="s">
        <v>64</v>
      </c>
    </row>
    <row r="53" spans="1:9" x14ac:dyDescent="0.35">
      <c r="A53" s="48"/>
      <c r="B53" s="59"/>
      <c r="C53" s="48"/>
      <c r="D53" s="48"/>
      <c r="E53" s="49"/>
      <c r="F53" s="5">
        <f t="shared" ref="F53:F61" si="17">D53*E53</f>
        <v>0</v>
      </c>
      <c r="G53" s="5">
        <f t="shared" ref="G53:G61" si="18">F53*0.13</f>
        <v>0</v>
      </c>
      <c r="H53" s="5">
        <f t="shared" ref="H53:H62" si="19">F53+G53</f>
        <v>0</v>
      </c>
    </row>
    <row r="54" spans="1:9" x14ac:dyDescent="0.35">
      <c r="A54" s="48"/>
      <c r="B54" s="59"/>
      <c r="C54" s="48"/>
      <c r="D54" s="48"/>
      <c r="E54" s="49"/>
      <c r="F54" s="5">
        <f t="shared" si="17"/>
        <v>0</v>
      </c>
      <c r="G54" s="5">
        <f t="shared" si="18"/>
        <v>0</v>
      </c>
      <c r="H54" s="5">
        <f t="shared" si="19"/>
        <v>0</v>
      </c>
    </row>
    <row r="55" spans="1:9" x14ac:dyDescent="0.35">
      <c r="A55" s="48"/>
      <c r="B55" s="59"/>
      <c r="C55" s="48"/>
      <c r="D55" s="48"/>
      <c r="E55" s="49"/>
      <c r="F55" s="5">
        <f t="shared" ref="F55:F57" si="20">D55*E55</f>
        <v>0</v>
      </c>
      <c r="G55" s="5">
        <f t="shared" ref="G55:G57" si="21">F55*0.13</f>
        <v>0</v>
      </c>
      <c r="H55" s="5">
        <f t="shared" ref="H55:H58" si="22">F55+G55</f>
        <v>0</v>
      </c>
    </row>
    <row r="56" spans="1:9" x14ac:dyDescent="0.35">
      <c r="A56" s="48"/>
      <c r="B56" s="59"/>
      <c r="C56" s="48"/>
      <c r="D56" s="48"/>
      <c r="E56" s="49"/>
      <c r="F56" s="5">
        <f t="shared" si="20"/>
        <v>0</v>
      </c>
      <c r="G56" s="5">
        <f t="shared" si="21"/>
        <v>0</v>
      </c>
      <c r="H56" s="5">
        <f t="shared" si="22"/>
        <v>0</v>
      </c>
    </row>
    <row r="57" spans="1:9" ht="15" thickBot="1" x14ac:dyDescent="0.4">
      <c r="A57" s="68"/>
      <c r="B57" s="69"/>
      <c r="C57" s="68"/>
      <c r="D57" s="48"/>
      <c r="E57" s="49"/>
      <c r="F57" s="70">
        <f t="shared" si="20"/>
        <v>0</v>
      </c>
      <c r="G57" s="70">
        <f t="shared" si="21"/>
        <v>0</v>
      </c>
      <c r="H57" s="70">
        <f t="shared" si="22"/>
        <v>0</v>
      </c>
    </row>
    <row r="58" spans="1:9" ht="15" thickBot="1" x14ac:dyDescent="0.4">
      <c r="A58" s="133" t="s">
        <v>41</v>
      </c>
      <c r="B58" s="134"/>
      <c r="C58" s="134"/>
      <c r="D58" s="134"/>
      <c r="E58" s="135"/>
      <c r="F58" s="66">
        <f>SUM(F53:F57)</f>
        <v>0</v>
      </c>
      <c r="G58" s="66">
        <f t="shared" ref="G58" si="23">F58*0.27</f>
        <v>0</v>
      </c>
      <c r="H58" s="67">
        <f t="shared" si="22"/>
        <v>0</v>
      </c>
    </row>
    <row r="59" spans="1:9" x14ac:dyDescent="0.35">
      <c r="A59" s="48"/>
      <c r="B59" s="59"/>
      <c r="C59" s="48"/>
      <c r="D59" s="48"/>
      <c r="E59" s="49"/>
      <c r="F59" s="65">
        <f t="shared" si="17"/>
        <v>0</v>
      </c>
      <c r="G59" s="65">
        <f t="shared" si="18"/>
        <v>0</v>
      </c>
      <c r="H59" s="65">
        <f t="shared" si="19"/>
        <v>0</v>
      </c>
    </row>
    <row r="60" spans="1:9" x14ac:dyDescent="0.35">
      <c r="A60" s="48"/>
      <c r="B60" s="59"/>
      <c r="C60" s="48"/>
      <c r="D60" s="48"/>
      <c r="E60" s="49"/>
      <c r="F60" s="5">
        <f t="shared" si="17"/>
        <v>0</v>
      </c>
      <c r="G60" s="5">
        <f t="shared" si="18"/>
        <v>0</v>
      </c>
      <c r="H60" s="5">
        <f t="shared" si="19"/>
        <v>0</v>
      </c>
    </row>
    <row r="61" spans="1:9" ht="15" thickBot="1" x14ac:dyDescent="0.4">
      <c r="A61" s="48"/>
      <c r="B61" s="59"/>
      <c r="C61" s="48"/>
      <c r="D61" s="48"/>
      <c r="E61" s="49"/>
      <c r="F61" s="5">
        <f t="shared" si="17"/>
        <v>0</v>
      </c>
      <c r="G61" s="5">
        <f t="shared" si="18"/>
        <v>0</v>
      </c>
      <c r="H61" s="5">
        <f t="shared" si="19"/>
        <v>0</v>
      </c>
    </row>
    <row r="62" spans="1:9" ht="15" thickBot="1" x14ac:dyDescent="0.4">
      <c r="A62" s="133" t="s">
        <v>43</v>
      </c>
      <c r="B62" s="134"/>
      <c r="C62" s="134"/>
      <c r="D62" s="134"/>
      <c r="E62" s="135"/>
      <c r="F62" s="66">
        <f>SUM(F59:F61)</f>
        <v>0</v>
      </c>
      <c r="G62" s="66">
        <f>SUM(G59:G61)</f>
        <v>0</v>
      </c>
      <c r="H62" s="67">
        <f t="shared" si="19"/>
        <v>0</v>
      </c>
    </row>
    <row r="63" spans="1:9" x14ac:dyDescent="0.35">
      <c r="A63" s="119">
        <f>H62+H58</f>
        <v>0</v>
      </c>
      <c r="B63" s="120"/>
      <c r="C63" s="120"/>
      <c r="D63" s="120"/>
      <c r="E63" s="120"/>
      <c r="F63" s="120"/>
      <c r="G63" s="120"/>
      <c r="H63" s="121"/>
    </row>
    <row r="64" spans="1:9" ht="26.5" customHeight="1" x14ac:dyDescent="0.35">
      <c r="A64" s="116" t="s">
        <v>31</v>
      </c>
      <c r="B64" s="117"/>
      <c r="C64" s="117"/>
      <c r="D64" s="117"/>
      <c r="E64" s="117"/>
      <c r="F64" s="117"/>
      <c r="G64" s="117"/>
      <c r="H64" s="118"/>
    </row>
    <row r="65" spans="1:8" ht="29.5" thickBot="1" x14ac:dyDescent="0.4">
      <c r="A65" s="55" t="s">
        <v>32</v>
      </c>
      <c r="B65" s="56" t="s">
        <v>24</v>
      </c>
      <c r="C65" s="56" t="s">
        <v>25</v>
      </c>
      <c r="D65" s="56" t="s">
        <v>26</v>
      </c>
      <c r="E65" s="56" t="s">
        <v>33</v>
      </c>
      <c r="F65" s="56" t="s">
        <v>9</v>
      </c>
      <c r="G65" s="56" t="s">
        <v>3</v>
      </c>
      <c r="H65" s="56" t="s">
        <v>65</v>
      </c>
    </row>
    <row r="66" spans="1:8" x14ac:dyDescent="0.35">
      <c r="A66" s="60"/>
      <c r="B66" s="61"/>
      <c r="C66" s="50"/>
      <c r="D66" s="50"/>
      <c r="E66" s="51"/>
      <c r="F66" s="6">
        <f t="shared" ref="F66:F76" si="24">D66*E66</f>
        <v>0</v>
      </c>
      <c r="G66" s="6">
        <f t="shared" ref="G66:G70" si="25">F66*0.27</f>
        <v>0</v>
      </c>
      <c r="H66" s="7">
        <f t="shared" ref="H66:H77" si="26">F66+G66</f>
        <v>0</v>
      </c>
    </row>
    <row r="67" spans="1:8" x14ac:dyDescent="0.35">
      <c r="A67" s="62"/>
      <c r="B67" s="59"/>
      <c r="C67" s="48"/>
      <c r="D67" s="48"/>
      <c r="E67" s="49"/>
      <c r="F67" s="65">
        <f t="shared" si="24"/>
        <v>0</v>
      </c>
      <c r="G67" s="5">
        <f t="shared" ref="G67:G68" si="27">F67*0.27</f>
        <v>0</v>
      </c>
      <c r="H67" s="8">
        <f t="shared" ref="H67:H68" si="28">F67+G67</f>
        <v>0</v>
      </c>
    </row>
    <row r="68" spans="1:8" x14ac:dyDescent="0.35">
      <c r="A68" s="62"/>
      <c r="B68" s="59"/>
      <c r="C68" s="48"/>
      <c r="D68" s="48"/>
      <c r="E68" s="49"/>
      <c r="F68" s="5">
        <f t="shared" ref="F68" si="29">D68*E68</f>
        <v>0</v>
      </c>
      <c r="G68" s="5">
        <f t="shared" si="27"/>
        <v>0</v>
      </c>
      <c r="H68" s="8">
        <f t="shared" si="28"/>
        <v>0</v>
      </c>
    </row>
    <row r="69" spans="1:8" x14ac:dyDescent="0.35">
      <c r="A69" s="62"/>
      <c r="B69" s="59"/>
      <c r="C69" s="48"/>
      <c r="D69" s="48"/>
      <c r="E69" s="49"/>
      <c r="F69" s="5">
        <f t="shared" si="24"/>
        <v>0</v>
      </c>
      <c r="G69" s="5">
        <f t="shared" si="25"/>
        <v>0</v>
      </c>
      <c r="H69" s="8">
        <f t="shared" si="26"/>
        <v>0</v>
      </c>
    </row>
    <row r="70" spans="1:8" ht="15" thickBot="1" x14ac:dyDescent="0.4">
      <c r="A70" s="63"/>
      <c r="B70" s="64"/>
      <c r="C70" s="52"/>
      <c r="D70" s="48"/>
      <c r="E70" s="49"/>
      <c r="F70" s="9">
        <f t="shared" si="24"/>
        <v>0</v>
      </c>
      <c r="G70" s="9">
        <f t="shared" si="25"/>
        <v>0</v>
      </c>
      <c r="H70" s="10">
        <f t="shared" si="26"/>
        <v>0</v>
      </c>
    </row>
    <row r="71" spans="1:8" ht="15" thickBot="1" x14ac:dyDescent="0.4">
      <c r="A71" s="133" t="s">
        <v>41</v>
      </c>
      <c r="B71" s="134"/>
      <c r="C71" s="134"/>
      <c r="D71" s="134"/>
      <c r="E71" s="135"/>
      <c r="F71" s="28">
        <f>SUM(F66:F70)</f>
        <v>0</v>
      </c>
      <c r="G71" s="28">
        <f>ROUND(F71*0.27,0)</f>
        <v>0</v>
      </c>
      <c r="H71" s="29">
        <f t="shared" si="26"/>
        <v>0</v>
      </c>
    </row>
    <row r="72" spans="1:8" ht="32.5" customHeight="1" x14ac:dyDescent="0.35">
      <c r="A72" s="60"/>
      <c r="B72" s="61"/>
      <c r="C72" s="50"/>
      <c r="D72" s="50"/>
      <c r="E72" s="51"/>
      <c r="F72" s="6">
        <f t="shared" si="24"/>
        <v>0</v>
      </c>
      <c r="G72" s="6">
        <f>F72*0.27</f>
        <v>0</v>
      </c>
      <c r="H72" s="7">
        <f t="shared" si="26"/>
        <v>0</v>
      </c>
    </row>
    <row r="73" spans="1:8" x14ac:dyDescent="0.35">
      <c r="A73" s="62"/>
      <c r="B73" s="59"/>
      <c r="C73" s="48"/>
      <c r="D73" s="48"/>
      <c r="E73" s="49"/>
      <c r="F73" s="5">
        <f t="shared" si="24"/>
        <v>0</v>
      </c>
      <c r="G73" s="5">
        <f t="shared" ref="G73:G76" si="30">F73*0.27</f>
        <v>0</v>
      </c>
      <c r="H73" s="8">
        <f t="shared" si="26"/>
        <v>0</v>
      </c>
    </row>
    <row r="74" spans="1:8" x14ac:dyDescent="0.35">
      <c r="A74" s="62"/>
      <c r="B74" s="59"/>
      <c r="C74" s="48"/>
      <c r="D74" s="48"/>
      <c r="E74" s="49"/>
      <c r="F74" s="5">
        <f t="shared" si="24"/>
        <v>0</v>
      </c>
      <c r="G74" s="5">
        <f t="shared" si="30"/>
        <v>0</v>
      </c>
      <c r="H74" s="8">
        <f t="shared" si="26"/>
        <v>0</v>
      </c>
    </row>
    <row r="75" spans="1:8" x14ac:dyDescent="0.35">
      <c r="A75" s="62"/>
      <c r="B75" s="59"/>
      <c r="C75" s="48"/>
      <c r="D75" s="48"/>
      <c r="E75" s="49"/>
      <c r="F75" s="5">
        <f t="shared" si="24"/>
        <v>0</v>
      </c>
      <c r="G75" s="5">
        <f t="shared" si="30"/>
        <v>0</v>
      </c>
      <c r="H75" s="8">
        <f t="shared" si="26"/>
        <v>0</v>
      </c>
    </row>
    <row r="76" spans="1:8" ht="15" thickBot="1" x14ac:dyDescent="0.4">
      <c r="A76" s="63"/>
      <c r="B76" s="64"/>
      <c r="C76" s="52"/>
      <c r="D76" s="48"/>
      <c r="E76" s="49"/>
      <c r="F76" s="9">
        <f t="shared" si="24"/>
        <v>0</v>
      </c>
      <c r="G76" s="9">
        <f t="shared" si="30"/>
        <v>0</v>
      </c>
      <c r="H76" s="10">
        <f t="shared" si="26"/>
        <v>0</v>
      </c>
    </row>
    <row r="77" spans="1:8" ht="15" thickBot="1" x14ac:dyDescent="0.4">
      <c r="A77" s="133" t="s">
        <v>43</v>
      </c>
      <c r="B77" s="134"/>
      <c r="C77" s="134"/>
      <c r="D77" s="134"/>
      <c r="E77" s="135"/>
      <c r="F77" s="71">
        <f>SUM(F72:F76)</f>
        <v>0</v>
      </c>
      <c r="G77" s="71">
        <f>ROUND(F77*0.27,0)</f>
        <v>0</v>
      </c>
      <c r="H77" s="72">
        <f t="shared" si="26"/>
        <v>0</v>
      </c>
    </row>
    <row r="78" spans="1:8" x14ac:dyDescent="0.35">
      <c r="A78" s="93" t="s">
        <v>44</v>
      </c>
      <c r="B78" s="94"/>
      <c r="C78" s="94"/>
      <c r="D78" s="94"/>
      <c r="E78" s="94"/>
      <c r="F78" s="94">
        <f>F71+F77</f>
        <v>0</v>
      </c>
      <c r="G78" s="94">
        <f>G71+G77</f>
        <v>0</v>
      </c>
      <c r="H78" s="95">
        <f>F78+G78</f>
        <v>0</v>
      </c>
    </row>
    <row r="79" spans="1:8" ht="21" customHeight="1" x14ac:dyDescent="0.35">
      <c r="A79" s="116" t="s">
        <v>34</v>
      </c>
      <c r="B79" s="117"/>
      <c r="C79" s="117"/>
      <c r="D79" s="117"/>
      <c r="E79" s="117"/>
      <c r="F79" s="117"/>
      <c r="G79" s="117"/>
      <c r="H79" s="118"/>
    </row>
    <row r="80" spans="1:8" x14ac:dyDescent="0.35">
      <c r="A80" s="53" t="s">
        <v>32</v>
      </c>
      <c r="B80" s="54" t="s">
        <v>24</v>
      </c>
      <c r="C80" s="54" t="s">
        <v>45</v>
      </c>
      <c r="D80" s="54" t="s">
        <v>26</v>
      </c>
      <c r="E80" s="54" t="s">
        <v>33</v>
      </c>
      <c r="F80" s="54" t="s">
        <v>9</v>
      </c>
      <c r="G80" s="54" t="s">
        <v>3</v>
      </c>
      <c r="H80" s="54" t="s">
        <v>65</v>
      </c>
    </row>
    <row r="81" spans="1:8" x14ac:dyDescent="0.35">
      <c r="A81" s="48"/>
      <c r="B81" s="59"/>
      <c r="C81" s="48"/>
      <c r="D81" s="48"/>
      <c r="E81" s="49"/>
      <c r="F81" s="5">
        <f>D81*E81</f>
        <v>0</v>
      </c>
      <c r="G81" s="5">
        <f t="shared" ref="G81:G84" si="31">F81*0.27</f>
        <v>0</v>
      </c>
      <c r="H81" s="5">
        <f t="shared" ref="H81:H84" si="32">F81+G81</f>
        <v>0</v>
      </c>
    </row>
    <row r="82" spans="1:8" x14ac:dyDescent="0.35">
      <c r="A82" s="48"/>
      <c r="B82" s="59"/>
      <c r="C82" s="48"/>
      <c r="D82" s="48"/>
      <c r="E82" s="49"/>
      <c r="F82" s="5">
        <f>D82*E82</f>
        <v>0</v>
      </c>
      <c r="G82" s="5">
        <f t="shared" ref="G82" si="33">F82*0.27</f>
        <v>0</v>
      </c>
      <c r="H82" s="5">
        <f t="shared" ref="H82" si="34">F82+G82</f>
        <v>0</v>
      </c>
    </row>
    <row r="83" spans="1:8" x14ac:dyDescent="0.35">
      <c r="A83" s="48"/>
      <c r="B83" s="59"/>
      <c r="C83" s="48"/>
      <c r="D83" s="48"/>
      <c r="E83" s="49"/>
      <c r="F83" s="5">
        <f>D83*E83</f>
        <v>0</v>
      </c>
      <c r="G83" s="5">
        <f t="shared" si="31"/>
        <v>0</v>
      </c>
      <c r="H83" s="5">
        <f t="shared" si="32"/>
        <v>0</v>
      </c>
    </row>
    <row r="84" spans="1:8" x14ac:dyDescent="0.35">
      <c r="A84" s="68"/>
      <c r="B84" s="69"/>
      <c r="C84" s="68"/>
      <c r="D84" s="48"/>
      <c r="E84" s="49"/>
      <c r="F84" s="70">
        <f t="shared" ref="F84" si="35">D84*E84</f>
        <v>0</v>
      </c>
      <c r="G84" s="70">
        <f t="shared" si="31"/>
        <v>0</v>
      </c>
      <c r="H84" s="70">
        <f t="shared" si="32"/>
        <v>0</v>
      </c>
    </row>
    <row r="85" spans="1:8" x14ac:dyDescent="0.35">
      <c r="A85" s="48"/>
      <c r="B85" s="59"/>
      <c r="C85" s="48"/>
      <c r="D85" s="48"/>
      <c r="E85" s="49"/>
      <c r="F85" s="5">
        <f>D85*E85</f>
        <v>0</v>
      </c>
      <c r="G85" s="5">
        <f t="shared" ref="G85:G87" si="36">F85*0.27</f>
        <v>0</v>
      </c>
      <c r="H85" s="5">
        <f t="shared" ref="H85:H87" si="37">F85+G85</f>
        <v>0</v>
      </c>
    </row>
    <row r="86" spans="1:8" x14ac:dyDescent="0.35">
      <c r="A86" s="48"/>
      <c r="B86" s="59"/>
      <c r="C86" s="48"/>
      <c r="D86" s="48"/>
      <c r="E86" s="49"/>
      <c r="F86" s="5">
        <f>D86*E86</f>
        <v>0</v>
      </c>
      <c r="G86" s="5">
        <f t="shared" ref="G86" si="38">F86*0.27</f>
        <v>0</v>
      </c>
      <c r="H86" s="5">
        <f t="shared" ref="H86" si="39">F86+G86</f>
        <v>0</v>
      </c>
    </row>
    <row r="87" spans="1:8" x14ac:dyDescent="0.35">
      <c r="A87" s="68"/>
      <c r="B87" s="69"/>
      <c r="C87" s="68"/>
      <c r="D87" s="48"/>
      <c r="E87" s="49"/>
      <c r="F87" s="70">
        <f t="shared" ref="F87" si="40">D87*E87</f>
        <v>0</v>
      </c>
      <c r="G87" s="70">
        <f t="shared" si="36"/>
        <v>0</v>
      </c>
      <c r="H87" s="70">
        <f t="shared" si="37"/>
        <v>0</v>
      </c>
    </row>
    <row r="88" spans="1:8" ht="15" thickBot="1" x14ac:dyDescent="0.4">
      <c r="A88" s="85" t="s">
        <v>46</v>
      </c>
      <c r="B88" s="86"/>
      <c r="C88" s="86"/>
      <c r="D88" s="86"/>
      <c r="E88" s="86"/>
      <c r="F88" s="86">
        <f>SUM(F81:F87)</f>
        <v>0</v>
      </c>
      <c r="G88" s="86">
        <f>ROUND(F88*0.27,0)</f>
        <v>0</v>
      </c>
      <c r="H88" s="87">
        <f>F88+G88</f>
        <v>0</v>
      </c>
    </row>
    <row r="89" spans="1:8" ht="15" thickBot="1" x14ac:dyDescent="0.4">
      <c r="A89" s="88" t="s">
        <v>74</v>
      </c>
      <c r="B89" s="91"/>
      <c r="C89" s="91"/>
      <c r="D89" s="91"/>
      <c r="E89" s="91"/>
      <c r="F89" s="91"/>
      <c r="G89" s="91"/>
      <c r="H89" s="92">
        <f>SUM(A63,H78,H88)</f>
        <v>0</v>
      </c>
    </row>
    <row r="90" spans="1:8" ht="21.65" customHeight="1" x14ac:dyDescent="0.35">
      <c r="A90" s="116" t="s">
        <v>17</v>
      </c>
      <c r="B90" s="117"/>
      <c r="C90" s="117"/>
      <c r="D90" s="117"/>
      <c r="E90" s="117"/>
      <c r="F90" s="117"/>
      <c r="G90" s="117"/>
      <c r="H90" s="122"/>
    </row>
    <row r="91" spans="1:8" ht="21" customHeight="1" thickBot="1" x14ac:dyDescent="0.4">
      <c r="A91" s="104">
        <f>G4</f>
        <v>0</v>
      </c>
      <c r="B91" s="105"/>
      <c r="C91" s="105"/>
      <c r="D91" s="105"/>
      <c r="E91" s="105"/>
      <c r="F91" s="105"/>
      <c r="G91" s="105"/>
      <c r="H91" s="106"/>
    </row>
    <row r="92" spans="1:8" ht="21" customHeight="1" thickBot="1" x14ac:dyDescent="0.4">
      <c r="A92" s="96" t="s">
        <v>47</v>
      </c>
      <c r="B92" s="97"/>
      <c r="C92" s="97"/>
      <c r="D92" s="97"/>
      <c r="E92" s="97"/>
      <c r="F92" s="98"/>
      <c r="G92" s="99"/>
      <c r="H92" s="100">
        <f>SUM(H89,A91)</f>
        <v>0</v>
      </c>
    </row>
  </sheetData>
  <sheetProtection algorithmName="SHA-512" hashValue="OX+fOcRro0lDakhVYGBzSgqdiPS3Bm55wF4N+tvLZk/J3jEqivQJ/R/8FVT3e9g0YA9rB+w0aVkGpgs4xugEIA==" saltValue="qMOCDevFU4RLIzv8Mqlu+g==" spinCount="100000" sheet="1" objects="1" scenarios="1" formatCells="0" formatColumns="0" formatRows="0"/>
  <mergeCells count="25">
    <mergeCell ref="A58:E58"/>
    <mergeCell ref="A71:E71"/>
    <mergeCell ref="A77:E77"/>
    <mergeCell ref="A62:E62"/>
    <mergeCell ref="A18:H18"/>
    <mergeCell ref="A50:H50"/>
    <mergeCell ref="A19:H19"/>
    <mergeCell ref="A30:H30"/>
    <mergeCell ref="A31:H31"/>
    <mergeCell ref="A91:H91"/>
    <mergeCell ref="H2:H3"/>
    <mergeCell ref="A9:A10"/>
    <mergeCell ref="A2:A3"/>
    <mergeCell ref="B2:D2"/>
    <mergeCell ref="E2:E3"/>
    <mergeCell ref="F2:F3"/>
    <mergeCell ref="G2:G3"/>
    <mergeCell ref="A51:H51"/>
    <mergeCell ref="A63:H63"/>
    <mergeCell ref="A64:H64"/>
    <mergeCell ref="A79:H79"/>
    <mergeCell ref="A90:H90"/>
    <mergeCell ref="A41:H41"/>
    <mergeCell ref="A42:H42"/>
    <mergeCell ref="A48:H48"/>
  </mergeCells>
  <phoneticPr fontId="5" type="noConversion"/>
  <conditionalFormatting sqref="B5">
    <cfRule type="cellIs" dxfId="11" priority="1" operator="greaterThan">
      <formula>10000000</formula>
    </cfRule>
    <cfRule type="cellIs" dxfId="10" priority="2" operator="lessThanOrEqual">
      <formula>10000000</formula>
    </cfRule>
  </conditionalFormatting>
  <conditionalFormatting sqref="C4">
    <cfRule type="cellIs" dxfId="9" priority="5" operator="greaterThan">
      <formula>$B$4</formula>
    </cfRule>
    <cfRule type="cellIs" dxfId="8" priority="6" operator="lessThanOrEqual">
      <formula>$B$4</formula>
    </cfRule>
  </conditionalFormatting>
  <conditionalFormatting sqref="D4">
    <cfRule type="cellIs" dxfId="7" priority="3" operator="lessThan">
      <formula>$D$5</formula>
    </cfRule>
    <cfRule type="cellIs" dxfId="6" priority="4" operator="greaterThanOrEqual">
      <formula>$D$5</formula>
    </cfRule>
  </conditionalFormatting>
  <pageMargins left="0.7" right="0.7" top="0.75" bottom="0.75" header="0.3" footer="0.3"/>
  <pageSetup paperSize="9" scale="97" orientation="landscape" r:id="rId1"/>
  <headerFooter>
    <oddHeader xml:space="preserve">&amp;CPTE Kooperatív kutatás-fejlesztési program 3.sz. melléklet
Pénzügyi terv
</oddHeader>
    <oddFooter>&amp;Caláírás</oddFooter>
  </headerFooter>
  <rowBreaks count="1" manualBreakCount="1">
    <brk id="49" max="7" man="1"/>
  </rowBreaks>
  <ignoredErrors>
    <ignoredError sqref="F71" 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8505B26-9FA1-487E-A315-7A52FAEC7B6F}">
          <x14:formula1>
            <xm:f>háttéradatok!$A$1:$A$2</xm:f>
          </x14:formula1>
          <xm:sqref>B21:B29 B53:B57 B59:B61</xm:sqref>
        </x14:dataValidation>
        <x14:dataValidation type="list" allowBlank="1" showInputMessage="1" showErrorMessage="1" xr:uid="{830FC1D5-467D-4493-88DE-0E84B0BE3E1E}">
          <x14:formula1>
            <xm:f>háttéradatok!$E$1:$E$2</xm:f>
          </x14:formula1>
          <xm:sqref>B44:B47 B81:B87</xm:sqref>
        </x14:dataValidation>
        <x14:dataValidation type="list" allowBlank="1" showInputMessage="1" showErrorMessage="1" xr:uid="{1A453649-26D1-4983-A84C-3AD5004856FC}">
          <x14:formula1>
            <xm:f>háttéradatok!$C$1:$C$5</xm:f>
          </x14:formula1>
          <xm:sqref>B33:B40 B66:B70 B72:B76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B0775-4725-45CB-9E2F-79E9A00DA50A}">
  <dimension ref="A1:G63"/>
  <sheetViews>
    <sheetView tabSelected="1" zoomScale="85" zoomScaleNormal="85" workbookViewId="0">
      <selection activeCell="G7" sqref="G7"/>
    </sheetView>
  </sheetViews>
  <sheetFormatPr defaultRowHeight="14.5" x14ac:dyDescent="0.35"/>
  <cols>
    <col min="1" max="1" width="42.26953125" bestFit="1" customWidth="1"/>
    <col min="2" max="6" width="25.6328125" customWidth="1"/>
    <col min="7" max="7" width="39" customWidth="1"/>
  </cols>
  <sheetData>
    <row r="1" spans="1:7" x14ac:dyDescent="0.35">
      <c r="A1" s="11" t="s">
        <v>48</v>
      </c>
      <c r="B1" s="12" t="s">
        <v>68</v>
      </c>
      <c r="C1" s="12" t="s">
        <v>69</v>
      </c>
      <c r="D1" s="12" t="s">
        <v>70</v>
      </c>
      <c r="E1" s="12" t="s">
        <v>71</v>
      </c>
      <c r="F1" s="13" t="s">
        <v>49</v>
      </c>
      <c r="G1" s="103" t="s">
        <v>73</v>
      </c>
    </row>
    <row r="2" spans="1:7" x14ac:dyDescent="0.35">
      <c r="A2" s="101" t="s">
        <v>50</v>
      </c>
      <c r="B2" s="102"/>
      <c r="C2" s="102"/>
      <c r="D2" s="102"/>
      <c r="E2" s="102"/>
      <c r="F2" s="102"/>
    </row>
    <row r="3" spans="1:7" x14ac:dyDescent="0.35">
      <c r="A3" s="139" t="s">
        <v>51</v>
      </c>
      <c r="B3" s="137"/>
      <c r="C3" s="137"/>
      <c r="D3" s="137"/>
      <c r="E3" s="138"/>
      <c r="F3" s="16">
        <f>SUM(B3:E3)</f>
        <v>0</v>
      </c>
      <c r="G3" t="str">
        <f>IF(Költségvetés!B5='Likviditási és ütemterv'!F3,"OK","Eltérés az igényelt PTE forráshoz képest")</f>
        <v>OK</v>
      </c>
    </row>
    <row r="4" spans="1:7" x14ac:dyDescent="0.35">
      <c r="A4" s="139" t="s">
        <v>52</v>
      </c>
      <c r="B4" s="137"/>
      <c r="C4" s="137"/>
      <c r="D4" s="137"/>
      <c r="E4" s="137"/>
      <c r="F4" s="16">
        <f>SUM(B4:E4)</f>
        <v>0</v>
      </c>
      <c r="G4" t="str">
        <f>IF(Költségvetés!B4+Költségvetés!E4='Likviditási és ütemterv'!F4,"OK","Eltérés a partner által biztosított pénzbeli hozzájárulás bruttó összegétől ")</f>
        <v>OK</v>
      </c>
    </row>
    <row r="5" spans="1:7" x14ac:dyDescent="0.35">
      <c r="A5" s="17" t="s">
        <v>53</v>
      </c>
      <c r="B5" s="18">
        <f>SUM(B3:B4)</f>
        <v>0</v>
      </c>
      <c r="C5" s="18">
        <f t="shared" ref="C5:F5" si="0">SUM(C3:C4)</f>
        <v>0</v>
      </c>
      <c r="D5" s="18">
        <f t="shared" si="0"/>
        <v>0</v>
      </c>
      <c r="E5" s="18">
        <f t="shared" si="0"/>
        <v>0</v>
      </c>
      <c r="F5" s="18">
        <f t="shared" si="0"/>
        <v>0</v>
      </c>
    </row>
    <row r="6" spans="1:7" x14ac:dyDescent="0.35">
      <c r="A6" s="19" t="s">
        <v>54</v>
      </c>
      <c r="B6" s="20"/>
      <c r="C6" s="20"/>
      <c r="D6" s="20"/>
      <c r="E6" s="20"/>
      <c r="F6" s="20"/>
    </row>
    <row r="7" spans="1:7" x14ac:dyDescent="0.35">
      <c r="A7" s="48"/>
      <c r="B7" s="137"/>
      <c r="C7" s="137"/>
      <c r="D7" s="137"/>
      <c r="E7" s="137"/>
      <c r="F7" s="16">
        <f t="shared" ref="F7:F25" si="1">SUM(B7:E7)</f>
        <v>0</v>
      </c>
    </row>
    <row r="8" spans="1:7" x14ac:dyDescent="0.35">
      <c r="A8" s="48"/>
      <c r="B8" s="137"/>
      <c r="C8" s="137"/>
      <c r="D8" s="137"/>
      <c r="E8" s="137"/>
      <c r="F8" s="16">
        <f t="shared" si="1"/>
        <v>0</v>
      </c>
    </row>
    <row r="9" spans="1:7" x14ac:dyDescent="0.35">
      <c r="A9" s="68"/>
      <c r="B9" s="137"/>
      <c r="C9" s="137"/>
      <c r="D9" s="137"/>
      <c r="E9" s="137"/>
      <c r="F9" s="16">
        <f t="shared" si="1"/>
        <v>0</v>
      </c>
    </row>
    <row r="10" spans="1:7" x14ac:dyDescent="0.35">
      <c r="A10" s="48"/>
      <c r="B10" s="137"/>
      <c r="C10" s="137"/>
      <c r="D10" s="137"/>
      <c r="E10" s="137"/>
      <c r="F10" s="16">
        <f t="shared" si="1"/>
        <v>0</v>
      </c>
    </row>
    <row r="11" spans="1:7" x14ac:dyDescent="0.35">
      <c r="A11" s="48"/>
      <c r="B11" s="137"/>
      <c r="C11" s="137"/>
      <c r="D11" s="137"/>
      <c r="E11" s="137"/>
      <c r="F11" s="16">
        <f t="shared" si="1"/>
        <v>0</v>
      </c>
    </row>
    <row r="12" spans="1:7" x14ac:dyDescent="0.35">
      <c r="A12" s="48"/>
      <c r="B12" s="137"/>
      <c r="C12" s="137"/>
      <c r="D12" s="137"/>
      <c r="E12" s="137"/>
      <c r="F12" s="16">
        <f t="shared" si="1"/>
        <v>0</v>
      </c>
    </row>
    <row r="13" spans="1:7" x14ac:dyDescent="0.35">
      <c r="A13" s="48"/>
      <c r="B13" s="137"/>
      <c r="C13" s="137"/>
      <c r="D13" s="137"/>
      <c r="E13" s="137"/>
      <c r="F13" s="16">
        <f t="shared" si="1"/>
        <v>0</v>
      </c>
    </row>
    <row r="14" spans="1:7" x14ac:dyDescent="0.35">
      <c r="A14" s="68"/>
      <c r="B14" s="137"/>
      <c r="C14" s="137"/>
      <c r="D14" s="137"/>
      <c r="E14" s="137"/>
      <c r="F14" s="16">
        <f t="shared" si="1"/>
        <v>0</v>
      </c>
    </row>
    <row r="15" spans="1:7" x14ac:dyDescent="0.35">
      <c r="A15" s="21" t="s">
        <v>55</v>
      </c>
      <c r="B15" s="22">
        <f>SUM(B7:B14)</f>
        <v>0</v>
      </c>
      <c r="C15" s="22">
        <f t="shared" ref="C15:E15" si="2">SUM(C7:C14)</f>
        <v>0</v>
      </c>
      <c r="D15" s="22">
        <f t="shared" si="2"/>
        <v>0</v>
      </c>
      <c r="E15" s="22">
        <f t="shared" si="2"/>
        <v>0</v>
      </c>
      <c r="F15" s="22">
        <f t="shared" si="1"/>
        <v>0</v>
      </c>
    </row>
    <row r="16" spans="1:7" x14ac:dyDescent="0.35">
      <c r="A16" s="139"/>
      <c r="B16" s="137"/>
      <c r="C16" s="137"/>
      <c r="D16" s="137"/>
      <c r="E16" s="137"/>
      <c r="F16" s="16">
        <f t="shared" si="1"/>
        <v>0</v>
      </c>
    </row>
    <row r="17" spans="1:6" x14ac:dyDescent="0.35">
      <c r="A17" s="139"/>
      <c r="B17" s="137"/>
      <c r="C17" s="137"/>
      <c r="D17" s="137"/>
      <c r="E17" s="137"/>
      <c r="F17" s="16">
        <f t="shared" si="1"/>
        <v>0</v>
      </c>
    </row>
    <row r="18" spans="1:6" x14ac:dyDescent="0.35">
      <c r="A18" s="139"/>
      <c r="B18" s="137"/>
      <c r="C18" s="137"/>
      <c r="D18" s="137"/>
      <c r="E18" s="137"/>
      <c r="F18" s="16">
        <f t="shared" si="1"/>
        <v>0</v>
      </c>
    </row>
    <row r="19" spans="1:6" x14ac:dyDescent="0.35">
      <c r="A19" s="139"/>
      <c r="B19" s="137"/>
      <c r="C19" s="137"/>
      <c r="D19" s="137"/>
      <c r="E19" s="137"/>
      <c r="F19" s="16">
        <f t="shared" si="1"/>
        <v>0</v>
      </c>
    </row>
    <row r="20" spans="1:6" x14ac:dyDescent="0.35">
      <c r="A20" s="139"/>
      <c r="B20" s="137"/>
      <c r="C20" s="137"/>
      <c r="D20" s="137"/>
      <c r="E20" s="137"/>
      <c r="F20" s="16">
        <f t="shared" si="1"/>
        <v>0</v>
      </c>
    </row>
    <row r="21" spans="1:6" x14ac:dyDescent="0.35">
      <c r="A21" s="140"/>
      <c r="B21" s="137"/>
      <c r="C21" s="137"/>
      <c r="D21" s="137"/>
      <c r="E21" s="137"/>
      <c r="F21" s="16">
        <f t="shared" si="1"/>
        <v>0</v>
      </c>
    </row>
    <row r="22" spans="1:6" x14ac:dyDescent="0.35">
      <c r="A22" s="21" t="s">
        <v>56</v>
      </c>
      <c r="B22" s="22">
        <f>SUM(B16:B21)</f>
        <v>0</v>
      </c>
      <c r="C22" s="22">
        <f t="shared" ref="C22:E22" si="3">SUM(C16:C21)</f>
        <v>0</v>
      </c>
      <c r="D22" s="22">
        <f t="shared" si="3"/>
        <v>0</v>
      </c>
      <c r="E22" s="22">
        <f t="shared" si="3"/>
        <v>0</v>
      </c>
      <c r="F22" s="22">
        <f t="shared" si="1"/>
        <v>0</v>
      </c>
    </row>
    <row r="23" spans="1:6" x14ac:dyDescent="0.35">
      <c r="A23" s="23" t="s">
        <v>57</v>
      </c>
      <c r="B23" s="15">
        <f>B4*0.1</f>
        <v>0</v>
      </c>
      <c r="C23" s="15">
        <f t="shared" ref="C23:E23" si="4">C4*0.1</f>
        <v>0</v>
      </c>
      <c r="D23" s="15">
        <f t="shared" si="4"/>
        <v>0</v>
      </c>
      <c r="E23" s="15">
        <f t="shared" si="4"/>
        <v>0</v>
      </c>
      <c r="F23" s="16">
        <f t="shared" si="1"/>
        <v>0</v>
      </c>
    </row>
    <row r="24" spans="1:6" x14ac:dyDescent="0.35">
      <c r="A24" s="21" t="s">
        <v>58</v>
      </c>
      <c r="B24" s="22">
        <f t="shared" ref="B24:E24" si="5">SUM(B23:B23)</f>
        <v>0</v>
      </c>
      <c r="C24" s="22">
        <f t="shared" si="5"/>
        <v>0</v>
      </c>
      <c r="D24" s="22">
        <f t="shared" si="5"/>
        <v>0</v>
      </c>
      <c r="E24" s="22">
        <f t="shared" si="5"/>
        <v>0</v>
      </c>
      <c r="F24" s="22">
        <f t="shared" si="1"/>
        <v>0</v>
      </c>
    </row>
    <row r="25" spans="1:6" x14ac:dyDescent="0.35">
      <c r="A25" s="24" t="s">
        <v>59</v>
      </c>
      <c r="B25" s="18">
        <f t="shared" ref="B25:E25" si="6">B15+B22+B24</f>
        <v>0</v>
      </c>
      <c r="C25" s="18">
        <f t="shared" si="6"/>
        <v>0</v>
      </c>
      <c r="D25" s="18">
        <f t="shared" si="6"/>
        <v>0</v>
      </c>
      <c r="E25" s="18">
        <f t="shared" si="6"/>
        <v>0</v>
      </c>
      <c r="F25" s="18">
        <f t="shared" si="1"/>
        <v>0</v>
      </c>
    </row>
    <row r="26" spans="1:6" x14ac:dyDescent="0.35">
      <c r="A26" s="14"/>
      <c r="B26" s="15"/>
      <c r="C26" s="15"/>
      <c r="D26" s="15"/>
      <c r="E26" s="15"/>
      <c r="F26" s="15"/>
    </row>
    <row r="27" spans="1:6" x14ac:dyDescent="0.35">
      <c r="A27" s="25" t="s">
        <v>60</v>
      </c>
      <c r="B27" s="22">
        <f t="shared" ref="B27:E27" si="7">B5-B25</f>
        <v>0</v>
      </c>
      <c r="C27" s="22">
        <f t="shared" si="7"/>
        <v>0</v>
      </c>
      <c r="D27" s="22">
        <f t="shared" si="7"/>
        <v>0</v>
      </c>
      <c r="E27" s="22">
        <f t="shared" si="7"/>
        <v>0</v>
      </c>
      <c r="F27" s="22">
        <f>SUM(B27:E27)</f>
        <v>0</v>
      </c>
    </row>
    <row r="28" spans="1:6" x14ac:dyDescent="0.35">
      <c r="A28" s="14"/>
      <c r="B28" s="15"/>
      <c r="C28" s="15"/>
      <c r="D28" s="15"/>
      <c r="E28" s="15"/>
      <c r="F28" s="15"/>
    </row>
    <row r="29" spans="1:6" x14ac:dyDescent="0.35">
      <c r="A29" s="26" t="s">
        <v>61</v>
      </c>
      <c r="B29" s="27">
        <f>B27</f>
        <v>0</v>
      </c>
      <c r="C29" s="27">
        <f>B29+C27</f>
        <v>0</v>
      </c>
      <c r="D29" s="27">
        <f t="shared" ref="D29:E29" si="8">C29+D27</f>
        <v>0</v>
      </c>
      <c r="E29" s="27">
        <f t="shared" si="8"/>
        <v>0</v>
      </c>
      <c r="F29" s="27"/>
    </row>
    <row r="63" ht="26.5" customHeight="1" x14ac:dyDescent="0.35"/>
  </sheetData>
  <sheetProtection algorithmName="SHA-512" hashValue="DuOYJ7FH2jBZEOtLdARQSqWx9AdAGAdrXyl+j79h0Fth4KU+IkRf/coGIoZuvSQ07jLiWKWHePeBWnH8px7UeA==" saltValue="UMkTbWPYWSDtOcB1QnE9iA==" spinCount="100000" sheet="1" formatCells="0" formatColumns="0" formatRows="0" deleteColumns="0" deleteRows="0"/>
  <pageMargins left="0.7" right="0.7" top="0.75" bottom="0.75" header="0.3" footer="0.3"/>
  <pageSetup paperSize="9" scale="97" orientation="landscape" r:id="rId1"/>
  <headerFooter>
    <oddHeader xml:space="preserve">&amp;CPTE Kooperatív kutatás-fejlesztési program 3.sz. melléklet
Pénzügyi terv
</oddHeader>
    <oddFooter>&amp;Caláírás</oddFooter>
  </headerFooter>
  <rowBreaks count="2" manualBreakCount="2">
    <brk id="31" max="7" man="1"/>
    <brk id="62" max="16383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E119477F-F981-4B56-88B3-BCA1063385AE}">
            <xm:f>Költségvetés!$B$7*0.25</xm:f>
            <x14:dxf>
              <fill>
                <patternFill>
                  <bgColor rgb="FFFF0000"/>
                </patternFill>
              </fill>
            </x14:dxf>
          </x14:cfRule>
          <x14:cfRule type="cellIs" priority="2" operator="greaterThanOrEqual" id="{28416C15-2E89-4C7F-8F40-44E5B9E750CD}">
            <xm:f>Költségvetés!$B$7*0.25</xm:f>
            <x14:dxf>
              <fill>
                <patternFill>
                  <bgColor rgb="FF00B050"/>
                </patternFill>
              </fill>
            </x14:dxf>
          </x14:cfRule>
          <xm:sqref>B4</xm:sqref>
        </x14:conditionalFormatting>
        <x14:conditionalFormatting xmlns:xm="http://schemas.microsoft.com/office/excel/2006/main">
          <x14:cfRule type="cellIs" priority="8" operator="lessThan" id="{8B70FEEC-261D-4557-8765-4B8B3D136D39}">
            <xm:f>Költségvetés!$B$5*0.2</xm:f>
            <x14:dxf>
              <fill>
                <patternFill>
                  <bgColor rgb="FFFF0000"/>
                </patternFill>
              </fill>
            </x14:dxf>
          </x14:cfRule>
          <x14:cfRule type="cellIs" priority="9" operator="greaterThanOrEqual" id="{F83BAA94-EA33-460F-B6EF-F353ACA8F44F}">
            <xm:f>Költségvetés!$B$5*0.2</xm:f>
            <x14:dxf>
              <fill>
                <patternFill>
                  <bgColor rgb="FF00B050"/>
                </patternFill>
              </fill>
            </x14:dxf>
          </x14:cfRule>
          <xm:sqref>D3</xm:sqref>
        </x14:conditionalFormatting>
        <x14:conditionalFormatting xmlns:xm="http://schemas.microsoft.com/office/excel/2006/main">
          <x14:cfRule type="cellIs" priority="6" operator="lessThan" id="{3F2C57A8-36BE-458D-B4B8-047C40C90CA3}">
            <xm:f>Költségvetés!$B$5*0.1</xm:f>
            <x14:dxf>
              <fill>
                <patternFill>
                  <bgColor rgb="FFFF0000"/>
                </patternFill>
              </fill>
            </x14:dxf>
          </x14:cfRule>
          <x14:cfRule type="cellIs" priority="7" operator="greaterThanOrEqual" id="{76E37C25-20BA-4994-AB1C-23061A23B858}">
            <xm:f>Költségvetés!$B$5*0.1</xm:f>
            <x14:dxf>
              <fill>
                <patternFill>
                  <bgColor rgb="FF00B050"/>
                </patternFill>
              </fill>
            </x14:dxf>
          </x14:cfRule>
          <xm:sqref>E3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83EE-BDCF-4FB1-802E-2C7E01E318F4}">
  <dimension ref="A1:E5"/>
  <sheetViews>
    <sheetView zoomScale="70" zoomScaleNormal="70" workbookViewId="0">
      <selection activeCell="E2" sqref="E2"/>
    </sheetView>
  </sheetViews>
  <sheetFormatPr defaultRowHeight="14.5" x14ac:dyDescent="0.35"/>
  <cols>
    <col min="3" max="3" width="52.453125" customWidth="1"/>
  </cols>
  <sheetData>
    <row r="1" spans="1:5" ht="87" x14ac:dyDescent="0.35">
      <c r="A1" s="1" t="s">
        <v>29</v>
      </c>
      <c r="C1" s="1" t="s">
        <v>38</v>
      </c>
      <c r="E1" s="1" t="s">
        <v>72</v>
      </c>
    </row>
    <row r="2" spans="1:5" ht="58" x14ac:dyDescent="0.35">
      <c r="A2" s="1" t="s">
        <v>62</v>
      </c>
      <c r="C2" s="1" t="s">
        <v>39</v>
      </c>
      <c r="E2" s="1" t="s">
        <v>63</v>
      </c>
    </row>
    <row r="3" spans="1:5" x14ac:dyDescent="0.35">
      <c r="C3" s="1" t="s">
        <v>40</v>
      </c>
    </row>
    <row r="4" spans="1:5" x14ac:dyDescent="0.35">
      <c r="C4" s="1" t="s">
        <v>42</v>
      </c>
    </row>
    <row r="5" spans="1:5" x14ac:dyDescent="0.35">
      <c r="C5" s="1" t="s">
        <v>37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fdece4-84ff-4b34-b30d-7a152d354934" xsi:nil="true"/>
    <lcf76f155ced4ddcb4097134ff3c332f xmlns="cb816e00-ee70-488f-b4f7-89bbec988d8f">
      <Terms xmlns="http://schemas.microsoft.com/office/infopath/2007/PartnerControls"/>
    </lcf76f155ced4ddcb4097134ff3c332f>
    <Ellen_x0151_rz_x00f6_tt xmlns="cb816e00-ee70-488f-b4f7-89bbec988d8f">true</Ellen_x0151_rz_x00f6_tt>
    <_Flow_SignoffStatus xmlns="cb816e00-ee70-488f-b4f7-89bbec988d8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5624D95646729E49AEED7D5B706F163D" ma:contentTypeVersion="15" ma:contentTypeDescription="Új dokumentum létrehozása." ma:contentTypeScope="" ma:versionID="0233b30d6e77538ea843cd4fdf3bda7a">
  <xsd:schema xmlns:xsd="http://www.w3.org/2001/XMLSchema" xmlns:xs="http://www.w3.org/2001/XMLSchema" xmlns:p="http://schemas.microsoft.com/office/2006/metadata/properties" xmlns:ns2="cb816e00-ee70-488f-b4f7-89bbec988d8f" xmlns:ns3="fcfdece4-84ff-4b34-b30d-7a152d354934" targetNamespace="http://schemas.microsoft.com/office/2006/metadata/properties" ma:root="true" ma:fieldsID="6c4c2db16f0727301a3c89a416a182db" ns2:_="" ns3:_="">
    <xsd:import namespace="cb816e00-ee70-488f-b4f7-89bbec988d8f"/>
    <xsd:import namespace="fcfdece4-84ff-4b34-b30d-7a152d3549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Ellen_x0151_rz_x00f6_t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16e00-ee70-488f-b4f7-89bbec988d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Képcímkék" ma:readOnly="false" ma:fieldId="{5cf76f15-5ced-4ddc-b409-7134ff3c332f}" ma:taxonomyMulti="true" ma:sspId="c5924412-c5b0-41bf-b9da-348a75561e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Láttamozási állapot" ma:internalName="_x0024_Resources_x003a_core_x002c_Signoff_Status">
      <xsd:simpleType>
        <xsd:restriction base="dms:Text"/>
      </xsd:simpleType>
    </xsd:element>
    <xsd:element name="Ellen_x0151_rz_x00f6_tt" ma:index="22" nillable="true" ma:displayName="Ellenőrzött" ma:default="1" ma:description="A dokumentum szakma által ellenőrizve" ma:format="Dropdown" ma:internalName="Ellen_x0151_rz_x00f6_t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fdece4-84ff-4b34-b30d-7a152d3549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3484767-76ce-4a60-bd09-86f8491f8e9b}" ma:internalName="TaxCatchAll" ma:showField="CatchAllData" ma:web="fcfdece4-84ff-4b34-b30d-7a152d3549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EE51D8-C9AF-43BE-86F4-70DD1148534D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cb816e00-ee70-488f-b4f7-89bbec988d8f"/>
    <ds:schemaRef ds:uri="fcfdece4-84ff-4b34-b30d-7a152d35493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049CE89-0ABA-41CC-A053-5A1B85C5A6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16e00-ee70-488f-b4f7-89bbec988d8f"/>
    <ds:schemaRef ds:uri="fcfdece4-84ff-4b34-b30d-7a152d3549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77727-8686-496B-9540-A18216610B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Költségvetés</vt:lpstr>
      <vt:lpstr>Likviditási és ütemterv</vt:lpstr>
      <vt:lpstr>háttéradatok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Czibók Balázs</dc:creator>
  <cp:keywords/>
  <dc:description/>
  <cp:lastModifiedBy>Pénzár Árpád</cp:lastModifiedBy>
  <cp:revision/>
  <dcterms:created xsi:type="dcterms:W3CDTF">2022-02-14T12:34:55Z</dcterms:created>
  <dcterms:modified xsi:type="dcterms:W3CDTF">2026-05-13T13:03:14Z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0x0101005624D95646729E49AEED7D5B706F163D</vt:lpwstr>
  </property>
  <property fmtid="{D5CDD505-2E9C-101B-9397-08002B2CF9AE}" pid="3" name="MediaServiceImageTags">
    <vt:lpwstr/>
  </property>
</Properties>
</file>