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Fejlesztsi Fosztly/10_Belső pályázatok/Kooperatív_KF_2024_ősz/Pályázati dokumentumok/"/>
    </mc:Choice>
  </mc:AlternateContent>
  <xr:revisionPtr revIDLastSave="104" documentId="8_{D2FA593A-CD87-4480-BC22-CF78A11EF794}" xr6:coauthVersionLast="47" xr6:coauthVersionMax="47" xr10:uidLastSave="{50EA8C24-D169-419F-8DBB-D3FC21D8629E}"/>
  <bookViews>
    <workbookView xWindow="-108" yWindow="-108" windowWidth="23256" windowHeight="13176" xr2:uid="{00000000-000D-0000-FFFF-FFFF00000000}"/>
  </bookViews>
  <sheets>
    <sheet name="Költségvetés" sheetId="2" r:id="rId1"/>
    <sheet name="Likviditási és ütemterv" sheetId="4" r:id="rId2"/>
    <sheet name="háttéradatok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2" l="1"/>
  <c r="I5" i="4"/>
  <c r="I27" i="4" s="1"/>
  <c r="K5" i="4"/>
  <c r="K27" i="4" s="1"/>
  <c r="K25" i="4"/>
  <c r="G25" i="4"/>
  <c r="C25" i="4"/>
  <c r="M24" i="4"/>
  <c r="L24" i="4"/>
  <c r="K24" i="4"/>
  <c r="J24" i="4"/>
  <c r="I24" i="4"/>
  <c r="H24" i="4"/>
  <c r="G24" i="4"/>
  <c r="F24" i="4"/>
  <c r="E24" i="4"/>
  <c r="D24" i="4"/>
  <c r="C24" i="4"/>
  <c r="B24" i="4"/>
  <c r="N24" i="4" s="1"/>
  <c r="N23" i="4"/>
  <c r="M22" i="4"/>
  <c r="L22" i="4"/>
  <c r="K22" i="4"/>
  <c r="J22" i="4"/>
  <c r="I22" i="4"/>
  <c r="H22" i="4"/>
  <c r="G22" i="4"/>
  <c r="F22" i="4"/>
  <c r="E22" i="4"/>
  <c r="D22" i="4"/>
  <c r="C22" i="4"/>
  <c r="B22" i="4"/>
  <c r="N22" i="4" s="1"/>
  <c r="N21" i="4"/>
  <c r="N20" i="4"/>
  <c r="N19" i="4"/>
  <c r="N18" i="4"/>
  <c r="N17" i="4"/>
  <c r="N16" i="4"/>
  <c r="M15" i="4"/>
  <c r="M25" i="4" s="1"/>
  <c r="L15" i="4"/>
  <c r="L25" i="4" s="1"/>
  <c r="K15" i="4"/>
  <c r="J15" i="4"/>
  <c r="J25" i="4" s="1"/>
  <c r="I15" i="4"/>
  <c r="I25" i="4" s="1"/>
  <c r="H15" i="4"/>
  <c r="H25" i="4" s="1"/>
  <c r="G15" i="4"/>
  <c r="F15" i="4"/>
  <c r="F25" i="4" s="1"/>
  <c r="E15" i="4"/>
  <c r="E25" i="4" s="1"/>
  <c r="D15" i="4"/>
  <c r="D25" i="4" s="1"/>
  <c r="C15" i="4"/>
  <c r="B15" i="4"/>
  <c r="B25" i="4" s="1"/>
  <c r="N14" i="4"/>
  <c r="N13" i="4"/>
  <c r="N12" i="4"/>
  <c r="N11" i="4"/>
  <c r="N10" i="4"/>
  <c r="N9" i="4"/>
  <c r="N8" i="4"/>
  <c r="N7" i="4"/>
  <c r="N5" i="4"/>
  <c r="M5" i="4"/>
  <c r="M27" i="4" s="1"/>
  <c r="L5" i="4"/>
  <c r="J5" i="4"/>
  <c r="J27" i="4" s="1"/>
  <c r="H5" i="4"/>
  <c r="G5" i="4"/>
  <c r="G27" i="4" s="1"/>
  <c r="F5" i="4"/>
  <c r="F27" i="4" s="1"/>
  <c r="E5" i="4"/>
  <c r="E27" i="4" s="1"/>
  <c r="D5" i="4"/>
  <c r="C5" i="4"/>
  <c r="C27" i="4" s="1"/>
  <c r="B5" i="4"/>
  <c r="B27" i="4" s="1"/>
  <c r="N4" i="4"/>
  <c r="N3" i="4"/>
  <c r="N25" i="4" l="1"/>
  <c r="B29" i="4"/>
  <c r="C29" i="4" s="1"/>
  <c r="D27" i="4"/>
  <c r="N27" i="4" s="1"/>
  <c r="H27" i="4"/>
  <c r="L27" i="4"/>
  <c r="N15" i="4"/>
  <c r="D29" i="4" l="1"/>
  <c r="E29" i="4" s="1"/>
  <c r="F29" i="4" s="1"/>
  <c r="G29" i="4" s="1"/>
  <c r="H29" i="4" s="1"/>
  <c r="I29" i="4" s="1"/>
  <c r="J29" i="4" s="1"/>
  <c r="K29" i="4" s="1"/>
  <c r="L29" i="4" s="1"/>
  <c r="M29" i="4" s="1"/>
  <c r="N29" i="4" s="1"/>
  <c r="F49" i="2" l="1"/>
  <c r="F50" i="2"/>
  <c r="G50" i="2" s="1"/>
  <c r="H50" i="2" s="1"/>
  <c r="F51" i="2"/>
  <c r="F18" i="2"/>
  <c r="G18" i="2" s="1"/>
  <c r="F11" i="2"/>
  <c r="F53" i="2"/>
  <c r="F59" i="2"/>
  <c r="F28" i="2"/>
  <c r="G28" i="2" s="1"/>
  <c r="H28" i="2" s="1"/>
  <c r="F12" i="2"/>
  <c r="F47" i="2"/>
  <c r="F46" i="2"/>
  <c r="F37" i="2"/>
  <c r="A70" i="2"/>
  <c r="F61" i="2"/>
  <c r="F60" i="2"/>
  <c r="G60" i="2" s="1"/>
  <c r="H60" i="2" s="1"/>
  <c r="F58" i="2"/>
  <c r="G58" i="2" s="1"/>
  <c r="H58" i="2" s="1"/>
  <c r="F54" i="2"/>
  <c r="G54" i="2" s="1"/>
  <c r="H54" i="2" s="1"/>
  <c r="F52" i="2"/>
  <c r="G51" i="2"/>
  <c r="H51" i="2" s="1"/>
  <c r="F48" i="2"/>
  <c r="F45" i="2"/>
  <c r="G45" i="2" s="1"/>
  <c r="H45" i="2" s="1"/>
  <c r="F41" i="2"/>
  <c r="G41" i="2" s="1"/>
  <c r="H41" i="2" s="1"/>
  <c r="F40" i="2"/>
  <c r="G40" i="2" s="1"/>
  <c r="H40" i="2" s="1"/>
  <c r="F39" i="2"/>
  <c r="F38" i="2"/>
  <c r="G38" i="2" s="1"/>
  <c r="F36" i="2"/>
  <c r="F35" i="2"/>
  <c r="G35" i="2" s="1"/>
  <c r="F17" i="2"/>
  <c r="G17" i="2" s="1"/>
  <c r="H17" i="2" s="1"/>
  <c r="F6" i="2"/>
  <c r="G6" i="2" s="1"/>
  <c r="H6" i="2" s="1"/>
  <c r="F5" i="2"/>
  <c r="G5" i="2" s="1"/>
  <c r="H5" i="2" s="1"/>
  <c r="A69" i="2"/>
  <c r="A68" i="2"/>
  <c r="F30" i="2"/>
  <c r="F29" i="2"/>
  <c r="G29" i="2" s="1"/>
  <c r="H29" i="2" s="1"/>
  <c r="F27" i="2"/>
  <c r="G27" i="2" s="1"/>
  <c r="H27" i="2" s="1"/>
  <c r="F23" i="2"/>
  <c r="G23" i="2" s="1"/>
  <c r="F22" i="2"/>
  <c r="G22" i="2" s="1"/>
  <c r="F21" i="2"/>
  <c r="G21" i="2" s="1"/>
  <c r="H21" i="2" s="1"/>
  <c r="F20" i="2"/>
  <c r="G20" i="2" s="1"/>
  <c r="F19" i="2"/>
  <c r="G19" i="2" s="1"/>
  <c r="F16" i="2"/>
  <c r="G16" i="2" s="1"/>
  <c r="H16" i="2" s="1"/>
  <c r="F10" i="2"/>
  <c r="F9" i="2"/>
  <c r="F8" i="2"/>
  <c r="F7" i="2"/>
  <c r="F4" i="2"/>
  <c r="G4" i="2" s="1"/>
  <c r="H4" i="2" s="1"/>
  <c r="G49" i="2" l="1"/>
  <c r="H49" i="2" s="1"/>
  <c r="G59" i="2"/>
  <c r="H59" i="2" s="1"/>
  <c r="G47" i="2"/>
  <c r="H47" i="2" s="1"/>
  <c r="G46" i="2"/>
  <c r="H46" i="2" s="1"/>
  <c r="G37" i="2"/>
  <c r="H37" i="2" s="1"/>
  <c r="H35" i="2"/>
  <c r="G39" i="2"/>
  <c r="H39" i="2" s="1"/>
  <c r="G48" i="2"/>
  <c r="H48" i="2" s="1"/>
  <c r="G53" i="2"/>
  <c r="H53" i="2" s="1"/>
  <c r="G36" i="2"/>
  <c r="H36" i="2" s="1"/>
  <c r="H38" i="2"/>
  <c r="G52" i="2"/>
  <c r="H52" i="2" s="1"/>
  <c r="G61" i="2"/>
  <c r="H61" i="2" s="1"/>
  <c r="H20" i="2"/>
  <c r="G12" i="2"/>
  <c r="H12" i="2" s="1"/>
  <c r="G11" i="2"/>
  <c r="H11" i="2" s="1"/>
  <c r="G30" i="2"/>
  <c r="H30" i="2" s="1"/>
  <c r="H22" i="2"/>
  <c r="H18" i="2"/>
  <c r="H19" i="2"/>
  <c r="H23" i="2"/>
  <c r="G10" i="2"/>
  <c r="H10" i="2" s="1"/>
  <c r="G9" i="2"/>
  <c r="H9" i="2" s="1"/>
  <c r="G8" i="2"/>
  <c r="H8" i="2" s="1"/>
  <c r="G7" i="2"/>
  <c r="H7" i="2" s="1"/>
  <c r="B85" i="2" l="1"/>
  <c r="A62" i="2"/>
  <c r="A55" i="2"/>
  <c r="A24" i="2"/>
  <c r="A13" i="2"/>
  <c r="A31" i="2"/>
  <c r="B83" i="2" l="1"/>
  <c r="B84" i="2" s="1"/>
  <c r="A64" i="2"/>
  <c r="B87" i="2" s="1"/>
  <c r="B86" i="2"/>
  <c r="B67" i="2"/>
  <c r="B69" i="2"/>
  <c r="B77" i="2"/>
  <c r="B68" i="2"/>
  <c r="B71" i="2" l="1"/>
  <c r="B88" i="2"/>
  <c r="B76" i="2"/>
  <c r="B78" i="2" s="1"/>
  <c r="B70" i="2"/>
</calcChain>
</file>

<file path=xl/sharedStrings.xml><?xml version="1.0" encoding="utf-8"?>
<sst xmlns="http://schemas.openxmlformats.org/spreadsheetml/2006/main" count="132" uniqueCount="72">
  <si>
    <t>PTE költségvetés</t>
  </si>
  <si>
    <t>Személyi jellegű költségek</t>
  </si>
  <si>
    <t>Név</t>
  </si>
  <si>
    <t>Költségtípus</t>
  </si>
  <si>
    <t>Mennyiség 
egység</t>
  </si>
  <si>
    <t>Mennyiség</t>
  </si>
  <si>
    <t>Egységár</t>
  </si>
  <si>
    <t>Összesen</t>
  </si>
  <si>
    <t>Járulék</t>
  </si>
  <si>
    <t>Mindösszesen</t>
  </si>
  <si>
    <t>(…)</t>
  </si>
  <si>
    <t>Dologi költségek</t>
  </si>
  <si>
    <t>Megnevezés</t>
  </si>
  <si>
    <t>Nettó egységár</t>
  </si>
  <si>
    <t>ÁFA</t>
  </si>
  <si>
    <t>Beruházási költségek</t>
  </si>
  <si>
    <t>Piaci partner költségvetés</t>
  </si>
  <si>
    <t>költségtípus</t>
  </si>
  <si>
    <t>Kutatási anyag- és fogyóeszköz beszerzés</t>
  </si>
  <si>
    <t>Szakértői szolgáltatások költsége, szellemi tevékenység költségei, szakértői díjak</t>
  </si>
  <si>
    <t>Piaci hasznosítása, partnerkeresés érdekében tervezett utazás kapcsán regisztrációs díj, úti- és szállás költség</t>
  </si>
  <si>
    <t>Piacra jutást segítő szolgáltatások igénybevétele</t>
  </si>
  <si>
    <t>anyag 1</t>
  </si>
  <si>
    <t>Kutatási anyag- és fogyóeszköz beszerzés - nem pénzbeli</t>
  </si>
  <si>
    <t>db</t>
  </si>
  <si>
    <t>anyag 2</t>
  </si>
  <si>
    <t>anyag 3</t>
  </si>
  <si>
    <t>anyag 4</t>
  </si>
  <si>
    <t>Projektmenedzsment költség (10%)</t>
  </si>
  <si>
    <t>Pénzügyi terv összesítése</t>
  </si>
  <si>
    <t>Bruttó költség</t>
  </si>
  <si>
    <t>Forrásterv</t>
  </si>
  <si>
    <t>Piaci partner által biztosított forrás</t>
  </si>
  <si>
    <t>PTE forrás</t>
  </si>
  <si>
    <t>Összes forrás</t>
  </si>
  <si>
    <t>Piaci partner hozzájárulása</t>
  </si>
  <si>
    <t>Pénzbeli hozzájárulás értéke</t>
  </si>
  <si>
    <t>Pénzbeli hozzájárulás (%)</t>
  </si>
  <si>
    <t>Nem pénzbeli hozzájárulás értéke</t>
  </si>
  <si>
    <t>Nem pénzbeli hozzájárulás értéke (%)</t>
  </si>
  <si>
    <t>Projektmenedzsment költség</t>
  </si>
  <si>
    <t>Összes hozzájárulás értéke</t>
  </si>
  <si>
    <t>Többletfeladat</t>
  </si>
  <si>
    <t>Prototípus fejlesztés költségei</t>
  </si>
  <si>
    <t>Megbízási szerződés</t>
  </si>
  <si>
    <t>Informatikai eszköz</t>
  </si>
  <si>
    <t>Likviditási és forrásfelhasználási terv (Ft-ban)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</si>
  <si>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</si>
  <si>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</si>
  <si>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</si>
  <si>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</si>
  <si>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</si>
  <si>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</si>
  <si>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</si>
  <si>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</si>
  <si>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</si>
  <si>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</si>
  <si>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</si>
  <si>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</si>
  <si>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</si>
  <si>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</t>
  </si>
  <si>
    <t>PTE befizetése</t>
  </si>
  <si>
    <t>Partner vállalat befizetése</t>
  </si>
  <si>
    <t>Bevételek összesen</t>
  </si>
  <si>
    <t>Kiadások</t>
  </si>
  <si>
    <t>Anyagjellegű (dologi és beruházási) ráfordítások összesen</t>
  </si>
  <si>
    <t>Személyi jellegű ráfordítások összesen</t>
  </si>
  <si>
    <t>Projekt menedzsment költség</t>
  </si>
  <si>
    <t>Egyéb ráfordítás összesen</t>
  </si>
  <si>
    <t>Kiadások összesen</t>
  </si>
  <si>
    <t>Bevételek és kiadások különbsége</t>
  </si>
  <si>
    <t xml:space="preserve">Rendelkezésre álló pénzeszköz: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</si>
</sst>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_-* #,##0\ &quot;Ft&quot;_-;\-* #,##0\ &quot;Ft&quot;_-;_-* &quot;-&quot;?\ &quot;Ft&quot;_-;_-@_-"/>
    <numFmt numFmtId="166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BB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justify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0" borderId="1" xfId="1" applyNumberFormat="1" applyFont="1" applyBorder="1" applyProtection="1"/>
    <xf numFmtId="164" fontId="0" fillId="0" borderId="1" xfId="1" applyNumberFormat="1" applyFont="1" applyBorder="1" applyProtection="1">
      <protection locked="0"/>
    </xf>
    <xf numFmtId="164" fontId="0" fillId="0" borderId="1" xfId="1" applyNumberFormat="1" applyFont="1" applyBorder="1"/>
    <xf numFmtId="164" fontId="4" fillId="0" borderId="1" xfId="1" applyNumberFormat="1" applyFont="1" applyBorder="1"/>
    <xf numFmtId="164" fontId="4" fillId="3" borderId="1" xfId="1" applyNumberFormat="1" applyFont="1" applyFill="1" applyBorder="1" applyAlignment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164" fontId="0" fillId="0" borderId="10" xfId="1" applyNumberFormat="1" applyFont="1" applyBorder="1" applyProtection="1">
      <protection locked="0"/>
    </xf>
    <xf numFmtId="164" fontId="0" fillId="0" borderId="10" xfId="1" applyNumberFormat="1" applyFont="1" applyBorder="1" applyProtection="1"/>
    <xf numFmtId="164" fontId="0" fillId="0" borderId="11" xfId="1" applyNumberFormat="1" applyFont="1" applyBorder="1" applyProtection="1"/>
    <xf numFmtId="0" fontId="0" fillId="0" borderId="12" xfId="0" applyBorder="1" applyProtection="1">
      <protection locked="0"/>
    </xf>
    <xf numFmtId="164" fontId="0" fillId="0" borderId="13" xfId="1" applyNumberFormat="1" applyFont="1" applyBorder="1" applyProtection="1"/>
    <xf numFmtId="0" fontId="0" fillId="0" borderId="1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164" fontId="0" fillId="0" borderId="15" xfId="1" applyNumberFormat="1" applyFont="1" applyBorder="1" applyProtection="1">
      <protection locked="0"/>
    </xf>
    <xf numFmtId="164" fontId="0" fillId="0" borderId="15" xfId="1" applyNumberFormat="1" applyFont="1" applyBorder="1" applyProtection="1"/>
    <xf numFmtId="164" fontId="0" fillId="0" borderId="16" xfId="1" applyNumberFormat="1" applyFont="1" applyBorder="1" applyProtection="1"/>
    <xf numFmtId="164" fontId="0" fillId="0" borderId="13" xfId="1" applyNumberFormat="1" applyFont="1" applyBorder="1" applyProtection="1">
      <protection locked="0"/>
    </xf>
    <xf numFmtId="164" fontId="0" fillId="0" borderId="16" xfId="1" applyNumberFormat="1" applyFont="1" applyBorder="1" applyProtection="1">
      <protection locked="0"/>
    </xf>
    <xf numFmtId="9" fontId="4" fillId="0" borderId="1" xfId="2" applyFont="1" applyBorder="1"/>
    <xf numFmtId="165" fontId="4" fillId="0" borderId="1" xfId="2" applyNumberFormat="1" applyFont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166" fontId="0" fillId="3" borderId="1" xfId="0" applyNumberFormat="1" applyFill="1" applyBorder="1"/>
    <xf numFmtId="0" fontId="9" fillId="0" borderId="1" xfId="0" applyFont="1" applyBorder="1" applyAlignment="1">
      <alignment wrapText="1"/>
    </xf>
    <xf numFmtId="3" fontId="0" fillId="0" borderId="1" xfId="0" applyNumberFormat="1" applyBorder="1"/>
    <xf numFmtId="3" fontId="0" fillId="8" borderId="1" xfId="0" applyNumberFormat="1" applyFill="1" applyBorder="1"/>
    <xf numFmtId="0" fontId="8" fillId="9" borderId="1" xfId="0" applyFont="1" applyFill="1" applyBorder="1" applyAlignment="1">
      <alignment wrapText="1"/>
    </xf>
    <xf numFmtId="3" fontId="0" fillId="9" borderId="1" xfId="0" applyNumberFormat="1" applyFill="1" applyBorder="1"/>
    <xf numFmtId="0" fontId="8" fillId="6" borderId="1" xfId="0" applyFont="1" applyFill="1" applyBorder="1" applyAlignment="1">
      <alignment wrapText="1"/>
    </xf>
    <xf numFmtId="3" fontId="0" fillId="6" borderId="1" xfId="0" applyNumberFormat="1" applyFill="1" applyBorder="1"/>
    <xf numFmtId="49" fontId="9" fillId="10" borderId="1" xfId="0" applyNumberFormat="1" applyFont="1" applyFill="1" applyBorder="1" applyAlignment="1">
      <alignment wrapText="1"/>
    </xf>
    <xf numFmtId="3" fontId="0" fillId="10" borderId="1" xfId="0" applyNumberFormat="1" applyFill="1" applyBorder="1"/>
    <xf numFmtId="49" fontId="9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wrapText="1"/>
    </xf>
    <xf numFmtId="49" fontId="8" fillId="9" borderId="1" xfId="0" applyNumberFormat="1" applyFont="1" applyFill="1" applyBorder="1" applyAlignment="1">
      <alignment wrapText="1"/>
    </xf>
    <xf numFmtId="49" fontId="8" fillId="10" borderId="1" xfId="0" applyNumberFormat="1" applyFont="1" applyFill="1" applyBorder="1" applyAlignment="1">
      <alignment wrapText="1"/>
    </xf>
    <xf numFmtId="0" fontId="9" fillId="11" borderId="1" xfId="0" applyFont="1" applyFill="1" applyBorder="1" applyAlignment="1">
      <alignment wrapText="1"/>
    </xf>
    <xf numFmtId="3" fontId="7" fillId="11" borderId="1" xfId="0" applyNumberFormat="1" applyFont="1" applyFill="1" applyBorder="1"/>
    <xf numFmtId="3" fontId="0" fillId="9" borderId="1" xfId="0" applyNumberFormat="1" applyFill="1" applyBorder="1" applyProtection="1"/>
    <xf numFmtId="3" fontId="0" fillId="0" borderId="1" xfId="0" applyNumberFormat="1" applyBorder="1" applyProtection="1">
      <protection locked="0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/>
    <xf numFmtId="164" fontId="0" fillId="3" borderId="6" xfId="1" applyNumberFormat="1" applyFont="1" applyFill="1" applyBorder="1" applyAlignment="1"/>
    <xf numFmtId="164" fontId="0" fillId="3" borderId="7" xfId="1" applyNumberFormat="1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0" fillId="3" borderId="5" xfId="0" applyNumberFormat="1" applyFill="1" applyBorder="1" applyAlignment="1"/>
    <xf numFmtId="165" fontId="0" fillId="3" borderId="6" xfId="0" applyNumberFormat="1" applyFill="1" applyBorder="1" applyAlignment="1"/>
    <xf numFmtId="165" fontId="0" fillId="3" borderId="7" xfId="0" applyNumberForma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/>
    <xf numFmtId="164" fontId="0" fillId="3" borderId="3" xfId="1" applyNumberFormat="1" applyFont="1" applyFill="1" applyBorder="1" applyAlignment="1"/>
    <xf numFmtId="164" fontId="0" fillId="3" borderId="4" xfId="1" applyNumberFormat="1" applyFont="1" applyFill="1" applyBorder="1" applyAlignment="1"/>
    <xf numFmtId="164" fontId="0" fillId="3" borderId="17" xfId="1" applyNumberFormat="1" applyFont="1" applyFill="1" applyBorder="1" applyAlignment="1"/>
    <xf numFmtId="164" fontId="0" fillId="3" borderId="18" xfId="1" applyNumberFormat="1" applyFont="1" applyFill="1" applyBorder="1" applyAlignment="1"/>
    <xf numFmtId="164" fontId="0" fillId="3" borderId="19" xfId="1" applyNumberFormat="1" applyFont="1" applyFill="1" applyBorder="1" applyAlignment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3"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colors>
    <mruColors>
      <color rgb="FF8BB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A8AE-C684-4A97-88B3-D909805F7272}">
  <dimension ref="A1:H88"/>
  <sheetViews>
    <sheetView tabSelected="1" topLeftCell="A32" zoomScale="85" zoomScaleNormal="85" workbookViewId="0">
      <selection activeCell="G35" sqref="G35"/>
    </sheetView>
  </sheetViews>
  <sheetFormatPr defaultRowHeight="14.4" x14ac:dyDescent="0.3"/>
  <cols>
    <col min="1" max="1" width="38.88671875" customWidth="1"/>
    <col min="2" max="2" width="44.33203125" style="5" customWidth="1"/>
    <col min="3" max="3" width="14.33203125" customWidth="1"/>
    <col min="4" max="4" width="10.5546875" customWidth="1"/>
    <col min="5" max="5" width="13.88671875" customWidth="1"/>
    <col min="6" max="6" width="15.44140625" customWidth="1"/>
    <col min="7" max="7" width="15.44140625" bestFit="1" customWidth="1"/>
    <col min="8" max="8" width="14.5546875" customWidth="1"/>
  </cols>
  <sheetData>
    <row r="1" spans="1:8" ht="27.6" customHeight="1" x14ac:dyDescent="0.3">
      <c r="A1" s="68" t="s">
        <v>0</v>
      </c>
      <c r="B1" s="69"/>
      <c r="C1" s="69"/>
      <c r="D1" s="69"/>
      <c r="E1" s="69"/>
      <c r="F1" s="69"/>
      <c r="G1" s="69"/>
      <c r="H1" s="70"/>
    </row>
    <row r="2" spans="1:8" ht="23.4" customHeight="1" x14ac:dyDescent="0.3">
      <c r="A2" s="57" t="s">
        <v>1</v>
      </c>
      <c r="B2" s="58"/>
      <c r="C2" s="58"/>
      <c r="D2" s="58"/>
      <c r="E2" s="58"/>
      <c r="F2" s="58"/>
      <c r="G2" s="58"/>
      <c r="H2" s="59"/>
    </row>
    <row r="3" spans="1:8" ht="28.8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 x14ac:dyDescent="0.3">
      <c r="A4" s="6"/>
      <c r="B4" s="7"/>
      <c r="C4" s="6"/>
      <c r="D4" s="6">
        <v>1</v>
      </c>
      <c r="E4" s="10">
        <v>100000</v>
      </c>
      <c r="F4" s="9">
        <f t="shared" ref="F4:F12" si="0">D4*E4</f>
        <v>100000</v>
      </c>
      <c r="G4" s="9">
        <f t="shared" ref="G4:G12" si="1">F4*0.13</f>
        <v>13000</v>
      </c>
      <c r="H4" s="9">
        <f t="shared" ref="H4:H12" si="2">F4+G4</f>
        <v>113000</v>
      </c>
    </row>
    <row r="5" spans="1:8" x14ac:dyDescent="0.3">
      <c r="A5" s="6"/>
      <c r="B5" s="7"/>
      <c r="C5" s="6"/>
      <c r="D5" s="6"/>
      <c r="E5" s="10"/>
      <c r="F5" s="9">
        <f t="shared" ref="F5:F6" si="3">D5*E5</f>
        <v>0</v>
      </c>
      <c r="G5" s="9">
        <f t="shared" si="1"/>
        <v>0</v>
      </c>
      <c r="H5" s="9">
        <f t="shared" ref="H5:H6" si="4">F5+G5</f>
        <v>0</v>
      </c>
    </row>
    <row r="6" spans="1:8" x14ac:dyDescent="0.3">
      <c r="A6" s="6"/>
      <c r="B6" s="7"/>
      <c r="C6" s="6"/>
      <c r="D6" s="6"/>
      <c r="E6" s="10"/>
      <c r="F6" s="9">
        <f t="shared" si="3"/>
        <v>0</v>
      </c>
      <c r="G6" s="9">
        <f t="shared" si="1"/>
        <v>0</v>
      </c>
      <c r="H6" s="9">
        <f t="shared" si="4"/>
        <v>0</v>
      </c>
    </row>
    <row r="7" spans="1:8" x14ac:dyDescent="0.3">
      <c r="A7" s="6"/>
      <c r="B7" s="7"/>
      <c r="C7" s="6"/>
      <c r="D7" s="6"/>
      <c r="E7" s="10"/>
      <c r="F7" s="9">
        <f t="shared" si="0"/>
        <v>0</v>
      </c>
      <c r="G7" s="9">
        <f t="shared" si="1"/>
        <v>0</v>
      </c>
      <c r="H7" s="9">
        <f t="shared" si="2"/>
        <v>0</v>
      </c>
    </row>
    <row r="8" spans="1:8" x14ac:dyDescent="0.3">
      <c r="A8" s="6"/>
      <c r="B8" s="7"/>
      <c r="C8" s="6"/>
      <c r="D8" s="6"/>
      <c r="E8" s="10"/>
      <c r="F8" s="9">
        <f t="shared" si="0"/>
        <v>0</v>
      </c>
      <c r="G8" s="9">
        <f t="shared" si="1"/>
        <v>0</v>
      </c>
      <c r="H8" s="9">
        <f t="shared" si="2"/>
        <v>0</v>
      </c>
    </row>
    <row r="9" spans="1:8" x14ac:dyDescent="0.3">
      <c r="A9" s="6"/>
      <c r="B9" s="7"/>
      <c r="C9" s="6"/>
      <c r="D9" s="6"/>
      <c r="E9" s="10"/>
      <c r="F9" s="9">
        <f t="shared" si="0"/>
        <v>0</v>
      </c>
      <c r="G9" s="9">
        <f t="shared" si="1"/>
        <v>0</v>
      </c>
      <c r="H9" s="9">
        <f t="shared" si="2"/>
        <v>0</v>
      </c>
    </row>
    <row r="10" spans="1:8" x14ac:dyDescent="0.3">
      <c r="A10" s="6"/>
      <c r="B10" s="7"/>
      <c r="C10" s="6"/>
      <c r="D10" s="6"/>
      <c r="E10" s="10"/>
      <c r="F10" s="9">
        <f t="shared" si="0"/>
        <v>0</v>
      </c>
      <c r="G10" s="9">
        <f t="shared" si="1"/>
        <v>0</v>
      </c>
      <c r="H10" s="9">
        <f t="shared" si="2"/>
        <v>0</v>
      </c>
    </row>
    <row r="11" spans="1:8" x14ac:dyDescent="0.3">
      <c r="A11" s="6"/>
      <c r="B11" s="7"/>
      <c r="C11" s="6"/>
      <c r="D11" s="6"/>
      <c r="E11" s="10"/>
      <c r="F11" s="10">
        <f t="shared" si="0"/>
        <v>0</v>
      </c>
      <c r="G11" s="10">
        <f t="shared" si="1"/>
        <v>0</v>
      </c>
      <c r="H11" s="10">
        <f t="shared" si="2"/>
        <v>0</v>
      </c>
    </row>
    <row r="12" spans="1:8" x14ac:dyDescent="0.3">
      <c r="A12" s="6" t="s">
        <v>10</v>
      </c>
      <c r="B12" s="7"/>
      <c r="C12" s="6"/>
      <c r="D12" s="6"/>
      <c r="E12" s="10"/>
      <c r="F12" s="10">
        <f t="shared" si="0"/>
        <v>0</v>
      </c>
      <c r="G12" s="10">
        <f t="shared" si="1"/>
        <v>0</v>
      </c>
      <c r="H12" s="10">
        <f t="shared" si="2"/>
        <v>0</v>
      </c>
    </row>
    <row r="13" spans="1:8" x14ac:dyDescent="0.3">
      <c r="A13" s="71">
        <f>SUM(H4:H12)</f>
        <v>113000</v>
      </c>
      <c r="B13" s="72"/>
      <c r="C13" s="72"/>
      <c r="D13" s="72"/>
      <c r="E13" s="72"/>
      <c r="F13" s="72"/>
      <c r="G13" s="72"/>
      <c r="H13" s="73"/>
    </row>
    <row r="14" spans="1:8" ht="26.4" customHeight="1" x14ac:dyDescent="0.3">
      <c r="A14" s="57" t="s">
        <v>11</v>
      </c>
      <c r="B14" s="58"/>
      <c r="C14" s="58"/>
      <c r="D14" s="58"/>
      <c r="E14" s="58"/>
      <c r="F14" s="58"/>
      <c r="G14" s="58"/>
      <c r="H14" s="59"/>
    </row>
    <row r="15" spans="1:8" ht="28.8" x14ac:dyDescent="0.3">
      <c r="A15" s="2" t="s">
        <v>12</v>
      </c>
      <c r="B15" s="3" t="s">
        <v>3</v>
      </c>
      <c r="C15" s="3" t="s">
        <v>4</v>
      </c>
      <c r="D15" s="3" t="s">
        <v>5</v>
      </c>
      <c r="E15" s="3" t="s">
        <v>13</v>
      </c>
      <c r="F15" s="3" t="s">
        <v>7</v>
      </c>
      <c r="G15" s="3" t="s">
        <v>14</v>
      </c>
      <c r="H15" s="3" t="s">
        <v>9</v>
      </c>
    </row>
    <row r="16" spans="1:8" x14ac:dyDescent="0.3">
      <c r="A16" s="6"/>
      <c r="B16" s="7"/>
      <c r="C16" s="6"/>
      <c r="D16" s="6">
        <v>1</v>
      </c>
      <c r="E16" s="10">
        <v>100000</v>
      </c>
      <c r="F16" s="9">
        <f t="shared" ref="F16:F23" si="5">D16*E16</f>
        <v>100000</v>
      </c>
      <c r="G16" s="9">
        <f t="shared" ref="G16:G23" si="6">F16*0.27</f>
        <v>27000</v>
      </c>
      <c r="H16" s="9">
        <f t="shared" ref="H16:H23" si="7">F16+G16</f>
        <v>127000</v>
      </c>
    </row>
    <row r="17" spans="1:8" x14ac:dyDescent="0.3">
      <c r="A17" s="6"/>
      <c r="B17" s="7"/>
      <c r="C17" s="6"/>
      <c r="D17" s="6"/>
      <c r="E17" s="10"/>
      <c r="F17" s="9">
        <f t="shared" ref="F17" si="8">D17*E17</f>
        <v>0</v>
      </c>
      <c r="G17" s="9">
        <f t="shared" si="6"/>
        <v>0</v>
      </c>
      <c r="H17" s="9">
        <f t="shared" ref="H17" si="9">F17+G17</f>
        <v>0</v>
      </c>
    </row>
    <row r="18" spans="1:8" x14ac:dyDescent="0.3">
      <c r="A18" s="6"/>
      <c r="B18" s="7"/>
      <c r="C18" s="6"/>
      <c r="D18" s="6"/>
      <c r="E18" s="10"/>
      <c r="F18" s="9">
        <f t="shared" si="5"/>
        <v>0</v>
      </c>
      <c r="G18" s="9">
        <f t="shared" si="6"/>
        <v>0</v>
      </c>
      <c r="H18" s="9">
        <f t="shared" si="7"/>
        <v>0</v>
      </c>
    </row>
    <row r="19" spans="1:8" x14ac:dyDescent="0.3">
      <c r="A19" s="6"/>
      <c r="B19" s="7"/>
      <c r="C19" s="6"/>
      <c r="D19" s="6"/>
      <c r="E19" s="10"/>
      <c r="F19" s="9">
        <f t="shared" si="5"/>
        <v>0</v>
      </c>
      <c r="G19" s="9">
        <f t="shared" si="6"/>
        <v>0</v>
      </c>
      <c r="H19" s="9">
        <f t="shared" si="7"/>
        <v>0</v>
      </c>
    </row>
    <row r="20" spans="1:8" x14ac:dyDescent="0.3">
      <c r="A20" s="6"/>
      <c r="B20" s="7"/>
      <c r="C20" s="6"/>
      <c r="D20" s="6"/>
      <c r="E20" s="10"/>
      <c r="F20" s="9">
        <f t="shared" si="5"/>
        <v>0</v>
      </c>
      <c r="G20" s="9">
        <f t="shared" si="6"/>
        <v>0</v>
      </c>
      <c r="H20" s="9">
        <f t="shared" si="7"/>
        <v>0</v>
      </c>
    </row>
    <row r="21" spans="1:8" x14ac:dyDescent="0.3">
      <c r="A21" s="6"/>
      <c r="B21" s="7"/>
      <c r="C21" s="6"/>
      <c r="D21" s="6"/>
      <c r="E21" s="10"/>
      <c r="F21" s="9">
        <f t="shared" si="5"/>
        <v>0</v>
      </c>
      <c r="G21" s="9">
        <f t="shared" si="6"/>
        <v>0</v>
      </c>
      <c r="H21" s="9">
        <f t="shared" si="7"/>
        <v>0</v>
      </c>
    </row>
    <row r="22" spans="1:8" x14ac:dyDescent="0.3">
      <c r="A22" s="6"/>
      <c r="B22" s="7"/>
      <c r="C22" s="6"/>
      <c r="D22" s="6"/>
      <c r="E22" s="10"/>
      <c r="F22" s="10">
        <f t="shared" si="5"/>
        <v>0</v>
      </c>
      <c r="G22" s="10">
        <f t="shared" si="6"/>
        <v>0</v>
      </c>
      <c r="H22" s="10">
        <f t="shared" si="7"/>
        <v>0</v>
      </c>
    </row>
    <row r="23" spans="1:8" s="8" customFormat="1" x14ac:dyDescent="0.3">
      <c r="A23" s="6" t="s">
        <v>10</v>
      </c>
      <c r="B23" s="7"/>
      <c r="C23" s="6"/>
      <c r="D23" s="6"/>
      <c r="E23" s="10"/>
      <c r="F23" s="10">
        <f t="shared" si="5"/>
        <v>0</v>
      </c>
      <c r="G23" s="10">
        <f t="shared" si="6"/>
        <v>0</v>
      </c>
      <c r="H23" s="10">
        <f t="shared" si="7"/>
        <v>0</v>
      </c>
    </row>
    <row r="24" spans="1:8" x14ac:dyDescent="0.3">
      <c r="A24" s="71">
        <f>SUM(H16:H23)</f>
        <v>127000</v>
      </c>
      <c r="B24" s="72"/>
      <c r="C24" s="72"/>
      <c r="D24" s="72"/>
      <c r="E24" s="72"/>
      <c r="F24" s="72"/>
      <c r="G24" s="72"/>
      <c r="H24" s="73"/>
    </row>
    <row r="25" spans="1:8" ht="15.6" x14ac:dyDescent="0.3">
      <c r="A25" s="77" t="s">
        <v>15</v>
      </c>
      <c r="B25" s="78"/>
      <c r="C25" s="78"/>
      <c r="D25" s="78"/>
      <c r="E25" s="78"/>
      <c r="F25" s="78"/>
      <c r="G25" s="78"/>
      <c r="H25" s="79"/>
    </row>
    <row r="26" spans="1:8" ht="28.8" x14ac:dyDescent="0.3">
      <c r="A26" s="2" t="s">
        <v>12</v>
      </c>
      <c r="B26" s="3" t="s">
        <v>3</v>
      </c>
      <c r="C26" s="3" t="s">
        <v>4</v>
      </c>
      <c r="D26" s="3" t="s">
        <v>5</v>
      </c>
      <c r="E26" s="3" t="s">
        <v>13</v>
      </c>
      <c r="F26" s="3" t="s">
        <v>7</v>
      </c>
      <c r="G26" s="3" t="s">
        <v>14</v>
      </c>
      <c r="H26" s="3" t="s">
        <v>9</v>
      </c>
    </row>
    <row r="27" spans="1:8" x14ac:dyDescent="0.3">
      <c r="A27" s="6"/>
      <c r="B27" s="7"/>
      <c r="C27" s="6"/>
      <c r="D27" s="6">
        <v>3</v>
      </c>
      <c r="E27" s="10">
        <v>100000</v>
      </c>
      <c r="F27" s="9">
        <f t="shared" ref="F27:F30" si="10">D27*E27</f>
        <v>300000</v>
      </c>
      <c r="G27" s="9">
        <f t="shared" ref="G27:G30" si="11">F27*0.27</f>
        <v>81000</v>
      </c>
      <c r="H27" s="9">
        <f t="shared" ref="H27:H30" si="12">F27+G27</f>
        <v>381000</v>
      </c>
    </row>
    <row r="28" spans="1:8" x14ac:dyDescent="0.3">
      <c r="A28" s="6"/>
      <c r="B28" s="7"/>
      <c r="C28" s="6"/>
      <c r="D28" s="6"/>
      <c r="E28" s="10"/>
      <c r="F28" s="9">
        <f t="shared" ref="F28" si="13">D28*E28</f>
        <v>0</v>
      </c>
      <c r="G28" s="9">
        <f t="shared" ref="G28" si="14">F28*0.27</f>
        <v>0</v>
      </c>
      <c r="H28" s="9">
        <f t="shared" ref="H28" si="15">F28+G28</f>
        <v>0</v>
      </c>
    </row>
    <row r="29" spans="1:8" x14ac:dyDescent="0.3">
      <c r="A29" s="6"/>
      <c r="B29" s="7"/>
      <c r="C29" s="6"/>
      <c r="D29" s="6"/>
      <c r="E29" s="10"/>
      <c r="F29" s="10">
        <f t="shared" si="10"/>
        <v>0</v>
      </c>
      <c r="G29" s="10">
        <f t="shared" si="11"/>
        <v>0</v>
      </c>
      <c r="H29" s="10">
        <f t="shared" si="12"/>
        <v>0</v>
      </c>
    </row>
    <row r="30" spans="1:8" s="8" customFormat="1" x14ac:dyDescent="0.3">
      <c r="A30" s="6" t="s">
        <v>10</v>
      </c>
      <c r="B30" s="7"/>
      <c r="C30" s="6"/>
      <c r="D30" s="6"/>
      <c r="E30" s="10"/>
      <c r="F30" s="10">
        <f t="shared" si="10"/>
        <v>0</v>
      </c>
      <c r="G30" s="10">
        <f t="shared" si="11"/>
        <v>0</v>
      </c>
      <c r="H30" s="10">
        <f t="shared" si="12"/>
        <v>0</v>
      </c>
    </row>
    <row r="31" spans="1:8" x14ac:dyDescent="0.3">
      <c r="A31" s="60">
        <f>SUM(H27:H30)</f>
        <v>381000</v>
      </c>
      <c r="B31" s="61"/>
      <c r="C31" s="61"/>
      <c r="D31" s="61"/>
      <c r="E31" s="61"/>
      <c r="F31" s="61"/>
      <c r="G31" s="61"/>
      <c r="H31" s="62"/>
    </row>
    <row r="32" spans="1:8" ht="25.2" customHeight="1" x14ac:dyDescent="0.3">
      <c r="A32" s="68" t="s">
        <v>16</v>
      </c>
      <c r="B32" s="69"/>
      <c r="C32" s="69"/>
      <c r="D32" s="69"/>
      <c r="E32" s="69"/>
      <c r="F32" s="69"/>
      <c r="G32" s="69"/>
      <c r="H32" s="70"/>
    </row>
    <row r="33" spans="1:8" ht="22.2" customHeight="1" x14ac:dyDescent="0.3">
      <c r="A33" s="57" t="s">
        <v>1</v>
      </c>
      <c r="B33" s="58"/>
      <c r="C33" s="58"/>
      <c r="D33" s="58"/>
      <c r="E33" s="58"/>
      <c r="F33" s="58"/>
      <c r="G33" s="58"/>
      <c r="H33" s="59"/>
    </row>
    <row r="34" spans="1:8" ht="28.8" x14ac:dyDescent="0.3">
      <c r="A34" s="2" t="s">
        <v>2</v>
      </c>
      <c r="B34" s="3" t="s">
        <v>17</v>
      </c>
      <c r="C34" s="3" t="s">
        <v>4</v>
      </c>
      <c r="D34" s="3" t="s">
        <v>5</v>
      </c>
      <c r="E34" s="3" t="s">
        <v>6</v>
      </c>
      <c r="F34" s="3" t="s">
        <v>7</v>
      </c>
      <c r="G34" s="3" t="s">
        <v>8</v>
      </c>
      <c r="H34" s="3" t="s">
        <v>9</v>
      </c>
    </row>
    <row r="35" spans="1:8" x14ac:dyDescent="0.3">
      <c r="A35" s="6"/>
      <c r="B35" s="7"/>
      <c r="C35" s="6"/>
      <c r="D35" s="6">
        <v>1</v>
      </c>
      <c r="E35" s="10">
        <v>200000</v>
      </c>
      <c r="F35" s="9">
        <f t="shared" ref="F35:F41" si="16">D35*E35</f>
        <v>200000</v>
      </c>
      <c r="G35" s="9">
        <f t="shared" ref="G35:G41" si="17">F35*0.13</f>
        <v>26000</v>
      </c>
      <c r="H35" s="9">
        <f t="shared" ref="H35:H41" si="18">F35+G35</f>
        <v>226000</v>
      </c>
    </row>
    <row r="36" spans="1:8" x14ac:dyDescent="0.3">
      <c r="A36" s="6"/>
      <c r="B36" s="7"/>
      <c r="C36" s="6"/>
      <c r="D36" s="6"/>
      <c r="E36" s="10"/>
      <c r="F36" s="9">
        <f t="shared" si="16"/>
        <v>0</v>
      </c>
      <c r="G36" s="9">
        <f t="shared" si="17"/>
        <v>0</v>
      </c>
      <c r="H36" s="9">
        <f t="shared" si="18"/>
        <v>0</v>
      </c>
    </row>
    <row r="37" spans="1:8" x14ac:dyDescent="0.3">
      <c r="A37" s="6"/>
      <c r="B37" s="7"/>
      <c r="C37" s="6"/>
      <c r="D37" s="6"/>
      <c r="E37" s="10"/>
      <c r="F37" s="9">
        <f t="shared" ref="F37" si="19">D37*E37</f>
        <v>0</v>
      </c>
      <c r="G37" s="9">
        <f t="shared" ref="G37" si="20">F37*0.13</f>
        <v>0</v>
      </c>
      <c r="H37" s="9">
        <f t="shared" ref="H37" si="21">F37+G37</f>
        <v>0</v>
      </c>
    </row>
    <row r="38" spans="1:8" x14ac:dyDescent="0.3">
      <c r="A38" s="6"/>
      <c r="B38" s="7"/>
      <c r="C38" s="6"/>
      <c r="D38" s="6"/>
      <c r="E38" s="10"/>
      <c r="F38" s="9">
        <f t="shared" si="16"/>
        <v>0</v>
      </c>
      <c r="G38" s="9">
        <f t="shared" si="17"/>
        <v>0</v>
      </c>
      <c r="H38" s="9">
        <f t="shared" si="18"/>
        <v>0</v>
      </c>
    </row>
    <row r="39" spans="1:8" x14ac:dyDescent="0.3">
      <c r="A39" s="6"/>
      <c r="B39" s="7"/>
      <c r="C39" s="6"/>
      <c r="D39" s="6"/>
      <c r="E39" s="10"/>
      <c r="F39" s="9">
        <f t="shared" si="16"/>
        <v>0</v>
      </c>
      <c r="G39" s="9">
        <f t="shared" si="17"/>
        <v>0</v>
      </c>
      <c r="H39" s="9">
        <f t="shared" si="18"/>
        <v>0</v>
      </c>
    </row>
    <row r="40" spans="1:8" x14ac:dyDescent="0.3">
      <c r="A40" s="6"/>
      <c r="B40" s="7"/>
      <c r="C40" s="6"/>
      <c r="D40" s="6"/>
      <c r="E40" s="10"/>
      <c r="F40" s="10">
        <f t="shared" si="16"/>
        <v>0</v>
      </c>
      <c r="G40" s="10">
        <f t="shared" si="17"/>
        <v>0</v>
      </c>
      <c r="H40" s="10">
        <f t="shared" si="18"/>
        <v>0</v>
      </c>
    </row>
    <row r="41" spans="1:8" x14ac:dyDescent="0.3">
      <c r="A41" s="6" t="s">
        <v>10</v>
      </c>
      <c r="B41" s="7"/>
      <c r="C41" s="6"/>
      <c r="D41" s="6"/>
      <c r="E41" s="10"/>
      <c r="F41" s="10">
        <f t="shared" si="16"/>
        <v>0</v>
      </c>
      <c r="G41" s="10">
        <f t="shared" si="17"/>
        <v>0</v>
      </c>
      <c r="H41" s="10">
        <f t="shared" si="18"/>
        <v>0</v>
      </c>
    </row>
    <row r="42" spans="1:8" x14ac:dyDescent="0.3">
      <c r="A42" s="71">
        <f>SUM(H35:H41)</f>
        <v>226000</v>
      </c>
      <c r="B42" s="72"/>
      <c r="C42" s="72"/>
      <c r="D42" s="72"/>
      <c r="E42" s="72"/>
      <c r="F42" s="72"/>
      <c r="G42" s="72"/>
      <c r="H42" s="73"/>
    </row>
    <row r="43" spans="1:8" ht="26.4" customHeight="1" x14ac:dyDescent="0.3">
      <c r="A43" s="57" t="s">
        <v>11</v>
      </c>
      <c r="B43" s="58"/>
      <c r="C43" s="58"/>
      <c r="D43" s="58"/>
      <c r="E43" s="58"/>
      <c r="F43" s="58"/>
      <c r="G43" s="58"/>
      <c r="H43" s="59"/>
    </row>
    <row r="44" spans="1:8" ht="29.4" thickBot="1" x14ac:dyDescent="0.35">
      <c r="A44" s="14" t="s">
        <v>12</v>
      </c>
      <c r="B44" s="15" t="s">
        <v>3</v>
      </c>
      <c r="C44" s="15" t="s">
        <v>4</v>
      </c>
      <c r="D44" s="15" t="s">
        <v>5</v>
      </c>
      <c r="E44" s="15" t="s">
        <v>13</v>
      </c>
      <c r="F44" s="15" t="s">
        <v>7</v>
      </c>
      <c r="G44" s="15" t="s">
        <v>14</v>
      </c>
      <c r="H44" s="15" t="s">
        <v>9</v>
      </c>
    </row>
    <row r="45" spans="1:8" ht="28.95" customHeight="1" x14ac:dyDescent="0.3">
      <c r="A45" s="16"/>
      <c r="B45" s="17" t="s">
        <v>18</v>
      </c>
      <c r="C45" s="18"/>
      <c r="D45" s="18">
        <v>1</v>
      </c>
      <c r="E45" s="19">
        <v>200000</v>
      </c>
      <c r="F45" s="20">
        <f t="shared" ref="F45:F54" si="22">D45*E45</f>
        <v>200000</v>
      </c>
      <c r="G45" s="20">
        <f t="shared" ref="G45:G54" si="23">F45*0.27</f>
        <v>54000</v>
      </c>
      <c r="H45" s="21">
        <f t="shared" ref="H45:H54" si="24">F45+G45</f>
        <v>254000</v>
      </c>
    </row>
    <row r="46" spans="1:8" ht="28.8" x14ac:dyDescent="0.3">
      <c r="A46" s="22"/>
      <c r="B46" s="7" t="s">
        <v>19</v>
      </c>
      <c r="C46" s="6"/>
      <c r="D46" s="6"/>
      <c r="E46" s="10"/>
      <c r="F46" s="9">
        <f t="shared" ref="F46:F47" si="25">D46*E46</f>
        <v>0</v>
      </c>
      <c r="G46" s="9">
        <f t="shared" ref="G46:G47" si="26">F46*0.27</f>
        <v>0</v>
      </c>
      <c r="H46" s="23">
        <f t="shared" ref="H46:H47" si="27">F46+G46</f>
        <v>0</v>
      </c>
    </row>
    <row r="47" spans="1:8" ht="43.2" x14ac:dyDescent="0.3">
      <c r="A47" s="22"/>
      <c r="B47" s="7" t="s">
        <v>20</v>
      </c>
      <c r="C47" s="6"/>
      <c r="D47" s="6"/>
      <c r="E47" s="10"/>
      <c r="F47" s="9">
        <f t="shared" si="25"/>
        <v>0</v>
      </c>
      <c r="G47" s="9">
        <f t="shared" si="26"/>
        <v>0</v>
      </c>
      <c r="H47" s="23">
        <f t="shared" si="27"/>
        <v>0</v>
      </c>
    </row>
    <row r="48" spans="1:8" ht="21.6" customHeight="1" x14ac:dyDescent="0.3">
      <c r="A48" s="22"/>
      <c r="B48" s="7" t="s">
        <v>21</v>
      </c>
      <c r="C48" s="6"/>
      <c r="D48" s="6"/>
      <c r="E48" s="10"/>
      <c r="F48" s="9">
        <f t="shared" si="22"/>
        <v>0</v>
      </c>
      <c r="G48" s="9">
        <f t="shared" si="23"/>
        <v>0</v>
      </c>
      <c r="H48" s="23">
        <f t="shared" si="24"/>
        <v>0</v>
      </c>
    </row>
    <row r="49" spans="1:8" ht="15" thickBot="1" x14ac:dyDescent="0.35">
      <c r="A49" s="24"/>
      <c r="B49" s="25"/>
      <c r="C49" s="26"/>
      <c r="D49" s="26"/>
      <c r="E49" s="27"/>
      <c r="F49" s="28">
        <f t="shared" si="22"/>
        <v>0</v>
      </c>
      <c r="G49" s="28">
        <f t="shared" si="23"/>
        <v>0</v>
      </c>
      <c r="H49" s="29">
        <f t="shared" si="24"/>
        <v>0</v>
      </c>
    </row>
    <row r="50" spans="1:8" ht="32.4" customHeight="1" x14ac:dyDescent="0.3">
      <c r="A50" s="16" t="s">
        <v>22</v>
      </c>
      <c r="B50" s="17" t="s">
        <v>23</v>
      </c>
      <c r="C50" s="18" t="s">
        <v>24</v>
      </c>
      <c r="D50" s="18">
        <v>1</v>
      </c>
      <c r="E50" s="19">
        <v>100000</v>
      </c>
      <c r="F50" s="20">
        <f t="shared" si="22"/>
        <v>100000</v>
      </c>
      <c r="G50" s="20">
        <f t="shared" si="23"/>
        <v>27000</v>
      </c>
      <c r="H50" s="21">
        <f t="shared" si="24"/>
        <v>127000</v>
      </c>
    </row>
    <row r="51" spans="1:8" ht="28.8" x14ac:dyDescent="0.3">
      <c r="A51" s="22" t="s">
        <v>25</v>
      </c>
      <c r="B51" s="7" t="s">
        <v>23</v>
      </c>
      <c r="C51" s="6"/>
      <c r="D51" s="6"/>
      <c r="E51" s="10"/>
      <c r="F51" s="9">
        <f t="shared" si="22"/>
        <v>0</v>
      </c>
      <c r="G51" s="9">
        <f t="shared" si="23"/>
        <v>0</v>
      </c>
      <c r="H51" s="23">
        <f t="shared" si="24"/>
        <v>0</v>
      </c>
    </row>
    <row r="52" spans="1:8" ht="28.8" x14ac:dyDescent="0.3">
      <c r="A52" s="22" t="s">
        <v>26</v>
      </c>
      <c r="B52" s="7" t="s">
        <v>23</v>
      </c>
      <c r="C52" s="6"/>
      <c r="D52" s="6"/>
      <c r="E52" s="10"/>
      <c r="F52" s="9">
        <f t="shared" si="22"/>
        <v>0</v>
      </c>
      <c r="G52" s="9">
        <f t="shared" si="23"/>
        <v>0</v>
      </c>
      <c r="H52" s="23">
        <f t="shared" si="24"/>
        <v>0</v>
      </c>
    </row>
    <row r="53" spans="1:8" ht="28.8" x14ac:dyDescent="0.3">
      <c r="A53" s="22" t="s">
        <v>27</v>
      </c>
      <c r="B53" s="7" t="s">
        <v>23</v>
      </c>
      <c r="C53" s="6"/>
      <c r="D53" s="6"/>
      <c r="E53" s="10"/>
      <c r="F53" s="10">
        <f t="shared" si="22"/>
        <v>0</v>
      </c>
      <c r="G53" s="10">
        <f t="shared" si="23"/>
        <v>0</v>
      </c>
      <c r="H53" s="30">
        <f t="shared" si="24"/>
        <v>0</v>
      </c>
    </row>
    <row r="54" spans="1:8" ht="29.4" thickBot="1" x14ac:dyDescent="0.35">
      <c r="A54" s="24" t="s">
        <v>10</v>
      </c>
      <c r="B54" s="25" t="s">
        <v>23</v>
      </c>
      <c r="C54" s="26"/>
      <c r="D54" s="26"/>
      <c r="E54" s="27"/>
      <c r="F54" s="27">
        <f t="shared" si="22"/>
        <v>0</v>
      </c>
      <c r="G54" s="27">
        <f t="shared" si="23"/>
        <v>0</v>
      </c>
      <c r="H54" s="31">
        <f t="shared" si="24"/>
        <v>0</v>
      </c>
    </row>
    <row r="55" spans="1:8" x14ac:dyDescent="0.3">
      <c r="A55" s="74">
        <f>SUM(H45:H54)</f>
        <v>381000</v>
      </c>
      <c r="B55" s="75"/>
      <c r="C55" s="75"/>
      <c r="D55" s="75"/>
      <c r="E55" s="75"/>
      <c r="F55" s="75"/>
      <c r="G55" s="75"/>
      <c r="H55" s="76"/>
    </row>
    <row r="56" spans="1:8" ht="21" customHeight="1" x14ac:dyDescent="0.3">
      <c r="A56" s="57" t="s">
        <v>15</v>
      </c>
      <c r="B56" s="58"/>
      <c r="C56" s="58"/>
      <c r="D56" s="58"/>
      <c r="E56" s="58"/>
      <c r="F56" s="58"/>
      <c r="G56" s="58"/>
      <c r="H56" s="59"/>
    </row>
    <row r="57" spans="1:8" ht="28.8" x14ac:dyDescent="0.3">
      <c r="A57" s="2" t="s">
        <v>12</v>
      </c>
      <c r="B57" s="3" t="s">
        <v>3</v>
      </c>
      <c r="C57" s="3" t="s">
        <v>4</v>
      </c>
      <c r="D57" s="3" t="s">
        <v>5</v>
      </c>
      <c r="E57" s="3" t="s">
        <v>13</v>
      </c>
      <c r="F57" s="3" t="s">
        <v>7</v>
      </c>
      <c r="G57" s="3" t="s">
        <v>14</v>
      </c>
      <c r="H57" s="3" t="s">
        <v>9</v>
      </c>
    </row>
    <row r="58" spans="1:8" x14ac:dyDescent="0.3">
      <c r="A58" s="6"/>
      <c r="B58" s="7"/>
      <c r="C58" s="6"/>
      <c r="D58" s="6">
        <v>2</v>
      </c>
      <c r="E58" s="10">
        <v>100000</v>
      </c>
      <c r="F58" s="9">
        <f t="shared" ref="F58:F61" si="28">D58*E58</f>
        <v>200000</v>
      </c>
      <c r="G58" s="9">
        <f t="shared" ref="G58:G61" si="29">F58*0.27</f>
        <v>54000</v>
      </c>
      <c r="H58" s="9">
        <f t="shared" ref="H58:H61" si="30">F58+G58</f>
        <v>254000</v>
      </c>
    </row>
    <row r="59" spans="1:8" x14ac:dyDescent="0.3">
      <c r="A59" s="6"/>
      <c r="B59" s="7"/>
      <c r="C59" s="6"/>
      <c r="D59" s="6"/>
      <c r="E59" s="10"/>
      <c r="F59" s="9">
        <f t="shared" ref="F59" si="31">D59*E59</f>
        <v>0</v>
      </c>
      <c r="G59" s="9">
        <f t="shared" ref="G59" si="32">F59*0.27</f>
        <v>0</v>
      </c>
      <c r="H59" s="9">
        <f t="shared" ref="H59" si="33">F59+G59</f>
        <v>0</v>
      </c>
    </row>
    <row r="60" spans="1:8" x14ac:dyDescent="0.3">
      <c r="A60" s="6"/>
      <c r="B60" s="7"/>
      <c r="C60" s="6"/>
      <c r="D60" s="6"/>
      <c r="E60" s="10"/>
      <c r="F60" s="10">
        <f t="shared" si="28"/>
        <v>0</v>
      </c>
      <c r="G60" s="10">
        <f t="shared" si="29"/>
        <v>0</v>
      </c>
      <c r="H60" s="10">
        <f t="shared" si="30"/>
        <v>0</v>
      </c>
    </row>
    <row r="61" spans="1:8" x14ac:dyDescent="0.3">
      <c r="A61" s="6" t="s">
        <v>10</v>
      </c>
      <c r="B61" s="7"/>
      <c r="C61" s="6"/>
      <c r="D61" s="6"/>
      <c r="E61" s="10"/>
      <c r="F61" s="10">
        <f t="shared" si="28"/>
        <v>0</v>
      </c>
      <c r="G61" s="10">
        <f t="shared" si="29"/>
        <v>0</v>
      </c>
      <c r="H61" s="10">
        <f t="shared" si="30"/>
        <v>0</v>
      </c>
    </row>
    <row r="62" spans="1:8" x14ac:dyDescent="0.3">
      <c r="A62" s="60">
        <f>SUM(H58:H61)</f>
        <v>254000</v>
      </c>
      <c r="B62" s="61"/>
      <c r="C62" s="61"/>
      <c r="D62" s="61"/>
      <c r="E62" s="61"/>
      <c r="F62" s="61"/>
      <c r="G62" s="61"/>
      <c r="H62" s="62"/>
    </row>
    <row r="63" spans="1:8" ht="21.6" customHeight="1" x14ac:dyDescent="0.3">
      <c r="A63" s="57" t="s">
        <v>28</v>
      </c>
      <c r="B63" s="58"/>
      <c r="C63" s="58"/>
      <c r="D63" s="58"/>
      <c r="E63" s="58"/>
      <c r="F63" s="58"/>
      <c r="G63" s="58"/>
      <c r="H63" s="59"/>
    </row>
    <row r="64" spans="1:8" ht="21" customHeight="1" x14ac:dyDescent="0.3">
      <c r="A64" s="65">
        <f>((A62+A55+A42)-B85)*0.1</f>
        <v>73400</v>
      </c>
      <c r="B64" s="66"/>
      <c r="C64" s="66"/>
      <c r="D64" s="66"/>
      <c r="E64" s="66"/>
      <c r="F64" s="66"/>
      <c r="G64" s="66"/>
      <c r="H64" s="67"/>
    </row>
    <row r="65" spans="1:2" ht="26.4" customHeight="1" x14ac:dyDescent="0.3">
      <c r="A65" s="63" t="s">
        <v>29</v>
      </c>
      <c r="B65" s="64"/>
    </row>
    <row r="66" spans="1:2" x14ac:dyDescent="0.3">
      <c r="A66" s="2" t="s">
        <v>3</v>
      </c>
      <c r="B66" s="3" t="s">
        <v>30</v>
      </c>
    </row>
    <row r="67" spans="1:2" x14ac:dyDescent="0.3">
      <c r="A67" s="4" t="s">
        <v>1</v>
      </c>
      <c r="B67" s="11">
        <f>A13+A42</f>
        <v>339000</v>
      </c>
    </row>
    <row r="68" spans="1:2" x14ac:dyDescent="0.3">
      <c r="A68" s="4" t="str">
        <f>A14</f>
        <v>Dologi költségek</v>
      </c>
      <c r="B68" s="11">
        <f>A55+A24</f>
        <v>508000</v>
      </c>
    </row>
    <row r="69" spans="1:2" x14ac:dyDescent="0.3">
      <c r="A69" s="4" t="str">
        <f>A25</f>
        <v>Beruházási költségek</v>
      </c>
      <c r="B69" s="11">
        <f>A62+A31</f>
        <v>635000</v>
      </c>
    </row>
    <row r="70" spans="1:2" x14ac:dyDescent="0.3">
      <c r="A70" s="4" t="str">
        <f>A63</f>
        <v>Projektmenedzsment költség (10%)</v>
      </c>
      <c r="B70" s="11">
        <f>A64</f>
        <v>73400</v>
      </c>
    </row>
    <row r="71" spans="1:2" x14ac:dyDescent="0.3">
      <c r="A71" s="13" t="s">
        <v>7</v>
      </c>
      <c r="B71" s="13">
        <f>SUM(B67:B70)</f>
        <v>1555400</v>
      </c>
    </row>
    <row r="74" spans="1:2" ht="26.4" customHeight="1" x14ac:dyDescent="0.3">
      <c r="A74" s="63" t="s">
        <v>31</v>
      </c>
      <c r="B74" s="64"/>
    </row>
    <row r="75" spans="1:2" x14ac:dyDescent="0.3">
      <c r="A75" s="2" t="s">
        <v>3</v>
      </c>
      <c r="B75" s="3" t="s">
        <v>30</v>
      </c>
    </row>
    <row r="76" spans="1:2" x14ac:dyDescent="0.3">
      <c r="A76" s="4" t="s">
        <v>32</v>
      </c>
      <c r="B76" s="12">
        <f>A64+A55+A42+A62</f>
        <v>934400</v>
      </c>
    </row>
    <row r="77" spans="1:2" x14ac:dyDescent="0.3">
      <c r="A77" t="s">
        <v>33</v>
      </c>
      <c r="B77" s="12">
        <f>A31+A24+A13</f>
        <v>621000</v>
      </c>
    </row>
    <row r="78" spans="1:2" x14ac:dyDescent="0.3">
      <c r="A78" s="34" t="s">
        <v>34</v>
      </c>
      <c r="B78" s="13">
        <f>SUM(B76:B77)</f>
        <v>1555400</v>
      </c>
    </row>
    <row r="81" spans="1:2" ht="23.4" customHeight="1" x14ac:dyDescent="0.3">
      <c r="A81" s="63" t="s">
        <v>35</v>
      </c>
      <c r="B81" s="64"/>
    </row>
    <row r="82" spans="1:2" x14ac:dyDescent="0.3">
      <c r="A82" s="2" t="s">
        <v>3</v>
      </c>
      <c r="B82" s="3" t="s">
        <v>30</v>
      </c>
    </row>
    <row r="83" spans="1:2" x14ac:dyDescent="0.3">
      <c r="A83" s="4" t="s">
        <v>36</v>
      </c>
      <c r="B83" s="12">
        <f>(A42+A55+A62)-B85</f>
        <v>734000</v>
      </c>
    </row>
    <row r="84" spans="1:2" x14ac:dyDescent="0.3">
      <c r="A84" s="4" t="s">
        <v>37</v>
      </c>
      <c r="B84" s="32">
        <f>B83/(A42+A55+A62)</f>
        <v>0.85249709639953541</v>
      </c>
    </row>
    <row r="85" spans="1:2" x14ac:dyDescent="0.3">
      <c r="A85" s="4" t="s">
        <v>38</v>
      </c>
      <c r="B85" s="12">
        <f>H50+H51+H52+H53+H54</f>
        <v>127000</v>
      </c>
    </row>
    <row r="86" spans="1:2" x14ac:dyDescent="0.3">
      <c r="A86" s="4" t="s">
        <v>39</v>
      </c>
      <c r="B86" s="32">
        <f>B85/(A42+A55+A62)</f>
        <v>0.14750290360046459</v>
      </c>
    </row>
    <row r="87" spans="1:2" x14ac:dyDescent="0.3">
      <c r="A87" s="4" t="s">
        <v>40</v>
      </c>
      <c r="B87" s="33">
        <f>A64</f>
        <v>73400</v>
      </c>
    </row>
    <row r="88" spans="1:2" x14ac:dyDescent="0.3">
      <c r="A88" s="34" t="s">
        <v>41</v>
      </c>
      <c r="B88" s="13">
        <f>B83+B85+B87</f>
        <v>934400</v>
      </c>
    </row>
  </sheetData>
  <mergeCells count="19">
    <mergeCell ref="A33:H33"/>
    <mergeCell ref="A42:H42"/>
    <mergeCell ref="A43:H43"/>
    <mergeCell ref="A55:H55"/>
    <mergeCell ref="A24:H24"/>
    <mergeCell ref="A25:H25"/>
    <mergeCell ref="A31:H31"/>
    <mergeCell ref="A1:H1"/>
    <mergeCell ref="A32:H32"/>
    <mergeCell ref="A2:H2"/>
    <mergeCell ref="A13:H13"/>
    <mergeCell ref="A14:H14"/>
    <mergeCell ref="A56:H56"/>
    <mergeCell ref="A62:H62"/>
    <mergeCell ref="A65:B65"/>
    <mergeCell ref="A81:B81"/>
    <mergeCell ref="A63:H63"/>
    <mergeCell ref="A64:H64"/>
    <mergeCell ref="A74:B74"/>
  </mergeCells>
  <phoneticPr fontId="6" type="noConversion"/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rowBreaks count="2" manualBreakCount="2">
    <brk id="31" max="7" man="1"/>
    <brk id="64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505B26-9FA1-487E-A315-7A52FAEC7B6F}">
          <x14:formula1>
            <xm:f>háttéradatok!$A$1:$A$2</xm:f>
          </x14:formula1>
          <xm:sqref>B4:B12 B35:B41</xm:sqref>
        </x14:dataValidation>
        <x14:dataValidation type="list" allowBlank="1" showInputMessage="1" showErrorMessage="1" xr:uid="{830FC1D5-467D-4493-88DE-0E84B0BE3E1E}">
          <x14:formula1>
            <xm:f>háttéradatok!$E$1:$E$2</xm:f>
          </x14:formula1>
          <xm:sqref>B27:B30 B58:B61</xm:sqref>
        </x14:dataValidation>
        <x14:dataValidation type="list" allowBlank="1" showInputMessage="1" showErrorMessage="1" xr:uid="{1A453649-26D1-4983-A84C-3AD5004856FC}">
          <x14:formula1>
            <xm:f>háttéradatok!$C$1:$C$5</xm:f>
          </x14:formula1>
          <xm:sqref>B16:B23 B45:B54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0775-4725-45CB-9E2F-79E9A00DA50A}">
  <dimension ref="A1:N63"/>
  <sheetViews>
    <sheetView zoomScale="85" zoomScaleNormal="85" workbookViewId="0">
      <selection activeCell="Q17" sqref="Q17"/>
    </sheetView>
  </sheetViews>
  <sheetFormatPr defaultRowHeight="14.4" x14ac:dyDescent="0.3"/>
  <cols>
    <col min="1" max="1" width="42.33203125" bestFit="1" customWidth="1"/>
    <col min="2" max="2" width="10.6640625" bestFit="1" customWidth="1"/>
    <col min="3" max="3" width="9.21875" bestFit="1" customWidth="1"/>
    <col min="4" max="9" width="10.33203125" bestFit="1" customWidth="1"/>
    <col min="10" max="10" width="10.6640625" bestFit="1" customWidth="1"/>
    <col min="11" max="12" width="10.33203125" customWidth="1"/>
    <col min="13" max="14" width="10.33203125" bestFit="1" customWidth="1"/>
  </cols>
  <sheetData>
    <row r="1" spans="1:14" x14ac:dyDescent="0.3">
      <c r="A1" s="35" t="s">
        <v>46</v>
      </c>
      <c r="B1" s="36" t="s">
        <v>47</v>
      </c>
      <c r="C1" s="36" t="s">
        <v>48</v>
      </c>
      <c r="D1" s="36" t="s">
        <v>49</v>
      </c>
      <c r="E1" s="36" t="s">
        <v>50</v>
      </c>
      <c r="F1" s="36" t="s">
        <v>51</v>
      </c>
      <c r="G1" s="36" t="s">
        <v>52</v>
      </c>
      <c r="H1" s="36" t="s">
        <v>53</v>
      </c>
      <c r="I1" s="36" t="s">
        <v>54</v>
      </c>
      <c r="J1" s="36" t="s">
        <v>55</v>
      </c>
      <c r="K1" s="36" t="s">
        <v>56</v>
      </c>
      <c r="L1" s="36" t="s">
        <v>57</v>
      </c>
      <c r="M1" s="36" t="s">
        <v>58</v>
      </c>
      <c r="N1" s="37" t="s">
        <v>59</v>
      </c>
    </row>
    <row r="2" spans="1:14" x14ac:dyDescent="0.3">
      <c r="A2" s="38" t="s">
        <v>60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3">
      <c r="A3" s="40" t="s">
        <v>61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42">
        <f>SUM(B3:M3)</f>
        <v>0</v>
      </c>
    </row>
    <row r="4" spans="1:14" x14ac:dyDescent="0.3">
      <c r="A4" s="40" t="s">
        <v>62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42">
        <f>SUM(B4:M4)</f>
        <v>0</v>
      </c>
    </row>
    <row r="5" spans="1:14" x14ac:dyDescent="0.3">
      <c r="A5" s="43" t="s">
        <v>63</v>
      </c>
      <c r="B5" s="55">
        <f>SUM(B3:B4)</f>
        <v>0</v>
      </c>
      <c r="C5" s="55">
        <f t="shared" ref="C5:N5" si="0">SUM(C3:C4)</f>
        <v>0</v>
      </c>
      <c r="D5" s="55">
        <f t="shared" si="0"/>
        <v>0</v>
      </c>
      <c r="E5" s="55">
        <f t="shared" si="0"/>
        <v>0</v>
      </c>
      <c r="F5" s="55">
        <f t="shared" si="0"/>
        <v>0</v>
      </c>
      <c r="G5" s="55">
        <f t="shared" si="0"/>
        <v>0</v>
      </c>
      <c r="H5" s="55">
        <f t="shared" si="0"/>
        <v>0</v>
      </c>
      <c r="I5" s="55">
        <f t="shared" si="0"/>
        <v>0</v>
      </c>
      <c r="J5" s="55">
        <f t="shared" si="0"/>
        <v>0</v>
      </c>
      <c r="K5" s="55">
        <f t="shared" si="0"/>
        <v>0</v>
      </c>
      <c r="L5" s="55">
        <f t="shared" si="0"/>
        <v>0</v>
      </c>
      <c r="M5" s="55">
        <f t="shared" si="0"/>
        <v>0</v>
      </c>
      <c r="N5" s="55">
        <f t="shared" si="0"/>
        <v>0</v>
      </c>
    </row>
    <row r="6" spans="1:14" x14ac:dyDescent="0.3">
      <c r="A6" s="45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3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>
        <f>SUM(B7:M7)</f>
        <v>0</v>
      </c>
    </row>
    <row r="8" spans="1:14" x14ac:dyDescent="0.3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>
        <f t="shared" ref="N8:N14" si="1">SUM(B8:M8)</f>
        <v>0</v>
      </c>
    </row>
    <row r="9" spans="1:14" x14ac:dyDescent="0.3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>
        <f t="shared" si="1"/>
        <v>0</v>
      </c>
    </row>
    <row r="10" spans="1:14" x14ac:dyDescent="0.3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>
        <f t="shared" si="1"/>
        <v>0</v>
      </c>
    </row>
    <row r="11" spans="1:14" x14ac:dyDescent="0.3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>
        <f t="shared" si="1"/>
        <v>0</v>
      </c>
    </row>
    <row r="12" spans="1:14" x14ac:dyDescent="0.3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>
        <f t="shared" si="1"/>
        <v>0</v>
      </c>
    </row>
    <row r="13" spans="1:14" x14ac:dyDescent="0.3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>
        <f t="shared" si="1"/>
        <v>0</v>
      </c>
    </row>
    <row r="14" spans="1:14" x14ac:dyDescent="0.3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>
        <f t="shared" si="1"/>
        <v>0</v>
      </c>
    </row>
    <row r="15" spans="1:14" x14ac:dyDescent="0.3">
      <c r="A15" s="47" t="s">
        <v>65</v>
      </c>
      <c r="B15" s="48">
        <f>SUM(B7:B14)</f>
        <v>0</v>
      </c>
      <c r="C15" s="48">
        <f t="shared" ref="C15:M15" si="2">SUM(C7:C14)</f>
        <v>0</v>
      </c>
      <c r="D15" s="48">
        <f t="shared" si="2"/>
        <v>0</v>
      </c>
      <c r="E15" s="48">
        <f t="shared" si="2"/>
        <v>0</v>
      </c>
      <c r="F15" s="48">
        <f t="shared" si="2"/>
        <v>0</v>
      </c>
      <c r="G15" s="48">
        <f t="shared" si="2"/>
        <v>0</v>
      </c>
      <c r="H15" s="48">
        <f t="shared" si="2"/>
        <v>0</v>
      </c>
      <c r="I15" s="48">
        <f t="shared" si="2"/>
        <v>0</v>
      </c>
      <c r="J15" s="48">
        <f t="shared" si="2"/>
        <v>0</v>
      </c>
      <c r="K15" s="48">
        <f t="shared" si="2"/>
        <v>0</v>
      </c>
      <c r="L15" s="48">
        <f t="shared" si="2"/>
        <v>0</v>
      </c>
      <c r="M15" s="48">
        <f t="shared" si="2"/>
        <v>0</v>
      </c>
      <c r="N15" s="48">
        <f>SUM(B15:M15)</f>
        <v>0</v>
      </c>
    </row>
    <row r="16" spans="1:14" x14ac:dyDescent="0.3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>
        <f>SUM(B16:M16)</f>
        <v>0</v>
      </c>
    </row>
    <row r="17" spans="1:14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>
        <f t="shared" ref="N17:N21" si="3">SUM(B17:M17)</f>
        <v>0</v>
      </c>
    </row>
    <row r="18" spans="1:14" x14ac:dyDescent="0.3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>
        <f t="shared" si="3"/>
        <v>0</v>
      </c>
    </row>
    <row r="19" spans="1:14" x14ac:dyDescent="0.3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>
        <f t="shared" si="3"/>
        <v>0</v>
      </c>
    </row>
    <row r="20" spans="1:14" x14ac:dyDescent="0.3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>
        <f t="shared" si="3"/>
        <v>0</v>
      </c>
    </row>
    <row r="21" spans="1:14" x14ac:dyDescent="0.3">
      <c r="A21" s="4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>
        <f t="shared" si="3"/>
        <v>0</v>
      </c>
    </row>
    <row r="22" spans="1:14" x14ac:dyDescent="0.3">
      <c r="A22" s="47" t="s">
        <v>66</v>
      </c>
      <c r="B22" s="48">
        <f>SUM(B16:B21)</f>
        <v>0</v>
      </c>
      <c r="C22" s="48">
        <f t="shared" ref="C22:M22" si="4">SUM(C16:C21)</f>
        <v>0</v>
      </c>
      <c r="D22" s="48">
        <f t="shared" si="4"/>
        <v>0</v>
      </c>
      <c r="E22" s="48">
        <f t="shared" si="4"/>
        <v>0</v>
      </c>
      <c r="F22" s="48">
        <f t="shared" si="4"/>
        <v>0</v>
      </c>
      <c r="G22" s="48">
        <f t="shared" si="4"/>
        <v>0</v>
      </c>
      <c r="H22" s="48">
        <f t="shared" si="4"/>
        <v>0</v>
      </c>
      <c r="I22" s="48">
        <f t="shared" si="4"/>
        <v>0</v>
      </c>
      <c r="J22" s="48">
        <f t="shared" si="4"/>
        <v>0</v>
      </c>
      <c r="K22" s="48">
        <f t="shared" si="4"/>
        <v>0</v>
      </c>
      <c r="L22" s="48">
        <f t="shared" si="4"/>
        <v>0</v>
      </c>
      <c r="M22" s="48">
        <f t="shared" si="4"/>
        <v>0</v>
      </c>
      <c r="N22" s="48">
        <f>SUM(B22:M22)</f>
        <v>0</v>
      </c>
    </row>
    <row r="23" spans="1:14" x14ac:dyDescent="0.3">
      <c r="A23" s="50" t="s">
        <v>67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>
        <f>SUM(B23:M23)</f>
        <v>0</v>
      </c>
    </row>
    <row r="24" spans="1:14" x14ac:dyDescent="0.3">
      <c r="A24" s="47" t="s">
        <v>68</v>
      </c>
      <c r="B24" s="48">
        <f t="shared" ref="B24:M24" si="5">SUM(B23:B23)</f>
        <v>0</v>
      </c>
      <c r="C24" s="48">
        <f t="shared" si="5"/>
        <v>0</v>
      </c>
      <c r="D24" s="48">
        <f t="shared" si="5"/>
        <v>0</v>
      </c>
      <c r="E24" s="48">
        <f t="shared" si="5"/>
        <v>0</v>
      </c>
      <c r="F24" s="48">
        <f t="shared" si="5"/>
        <v>0</v>
      </c>
      <c r="G24" s="48">
        <f t="shared" si="5"/>
        <v>0</v>
      </c>
      <c r="H24" s="48">
        <f t="shared" si="5"/>
        <v>0</v>
      </c>
      <c r="I24" s="48">
        <f t="shared" si="5"/>
        <v>0</v>
      </c>
      <c r="J24" s="48">
        <f t="shared" si="5"/>
        <v>0</v>
      </c>
      <c r="K24" s="48">
        <f t="shared" si="5"/>
        <v>0</v>
      </c>
      <c r="L24" s="48">
        <f t="shared" si="5"/>
        <v>0</v>
      </c>
      <c r="M24" s="48">
        <f t="shared" si="5"/>
        <v>0</v>
      </c>
      <c r="N24" s="48">
        <f>SUM(B24:M24)</f>
        <v>0</v>
      </c>
    </row>
    <row r="25" spans="1:14" x14ac:dyDescent="0.3">
      <c r="A25" s="51" t="s">
        <v>69</v>
      </c>
      <c r="B25" s="44">
        <f t="shared" ref="B25:M25" si="6">B15+B22+B24</f>
        <v>0</v>
      </c>
      <c r="C25" s="44">
        <f t="shared" si="6"/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44">
        <f t="shared" si="6"/>
        <v>0</v>
      </c>
      <c r="M25" s="44">
        <f t="shared" si="6"/>
        <v>0</v>
      </c>
      <c r="N25" s="44">
        <f>SUM(B25:M25)</f>
        <v>0</v>
      </c>
    </row>
    <row r="26" spans="1:14" x14ac:dyDescent="0.3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3">
      <c r="A27" s="52" t="s">
        <v>70</v>
      </c>
      <c r="B27" s="48">
        <f t="shared" ref="B27:M27" si="7">B5-B25</f>
        <v>0</v>
      </c>
      <c r="C27" s="48">
        <f t="shared" si="7"/>
        <v>0</v>
      </c>
      <c r="D27" s="48">
        <f t="shared" si="7"/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8">
        <f t="shared" si="7"/>
        <v>0</v>
      </c>
      <c r="K27" s="48">
        <f t="shared" si="7"/>
        <v>0</v>
      </c>
      <c r="L27" s="48">
        <f t="shared" si="7"/>
        <v>0</v>
      </c>
      <c r="M27" s="48">
        <f t="shared" si="7"/>
        <v>0</v>
      </c>
      <c r="N27" s="48">
        <f>SUM(B27:M27)</f>
        <v>0</v>
      </c>
    </row>
    <row r="28" spans="1:14" x14ac:dyDescent="0.3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x14ac:dyDescent="0.3">
      <c r="A29" s="53" t="s">
        <v>71</v>
      </c>
      <c r="B29" s="54">
        <f>B27</f>
        <v>0</v>
      </c>
      <c r="C29" s="54">
        <f>B29+C27</f>
        <v>0</v>
      </c>
      <c r="D29" s="54">
        <f t="shared" ref="D29:N29" si="8">C29+D27</f>
        <v>0</v>
      </c>
      <c r="E29" s="54">
        <f t="shared" si="8"/>
        <v>0</v>
      </c>
      <c r="F29" s="54">
        <f t="shared" si="8"/>
        <v>0</v>
      </c>
      <c r="G29" s="54">
        <f t="shared" si="8"/>
        <v>0</v>
      </c>
      <c r="H29" s="54">
        <f t="shared" si="8"/>
        <v>0</v>
      </c>
      <c r="I29" s="54">
        <f t="shared" si="8"/>
        <v>0</v>
      </c>
      <c r="J29" s="54">
        <f t="shared" si="8"/>
        <v>0</v>
      </c>
      <c r="K29" s="54">
        <f t="shared" si="8"/>
        <v>0</v>
      </c>
      <c r="L29" s="54">
        <f t="shared" si="8"/>
        <v>0</v>
      </c>
      <c r="M29" s="54">
        <f t="shared" si="8"/>
        <v>0</v>
      </c>
      <c r="N29" s="54">
        <f t="shared" si="8"/>
        <v>0</v>
      </c>
    </row>
    <row r="63" ht="26.4" customHeight="1" x14ac:dyDescent="0.3"/>
  </sheetData>
  <pageMargins left="0.7" right="0.7" top="0.75" bottom="0.75" header="0.3" footer="0.3"/>
  <pageSetup paperSize="9" scale="97" orientation="landscape" r:id="rId1"/>
  <headerFooter>
    <oddHeader xml:space="preserve">&amp;CPTE Kooperatív kutatás-fejlesztési program 3.sz. melléklet
Pénzügyi terv
</oddHeader>
    <oddFooter>&amp;Caláírás</oddFooter>
  </headerFooter>
  <rowBreaks count="2" manualBreakCount="2">
    <brk id="31" max="7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83EE-BDCF-4FB1-802E-2C7E01E318F4}">
  <dimension ref="A1:E5"/>
  <sheetViews>
    <sheetView topLeftCell="A2" workbookViewId="0">
      <selection activeCell="D4" sqref="D4"/>
    </sheetView>
  </sheetViews>
  <sheetFormatPr defaultRowHeight="14.4" x14ac:dyDescent="0.3"/>
  <sheetData>
    <row r="1" spans="1:5" ht="144" x14ac:dyDescent="0.3">
      <c r="A1" s="1" t="s">
        <v>42</v>
      </c>
      <c r="C1" s="1" t="s">
        <v>19</v>
      </c>
      <c r="E1" s="1" t="s">
        <v>43</v>
      </c>
    </row>
    <row r="2" spans="1:5" ht="201.6" x14ac:dyDescent="0.3">
      <c r="A2" s="1" t="s">
        <v>44</v>
      </c>
      <c r="C2" s="1" t="s">
        <v>20</v>
      </c>
      <c r="E2" s="1" t="s">
        <v>45</v>
      </c>
    </row>
    <row r="3" spans="1:5" ht="100.8" x14ac:dyDescent="0.3">
      <c r="C3" s="1" t="s">
        <v>21</v>
      </c>
    </row>
    <row r="4" spans="1:5" ht="100.8" x14ac:dyDescent="0.3">
      <c r="C4" s="1" t="s">
        <v>23</v>
      </c>
    </row>
    <row r="5" spans="1:5" ht="72" x14ac:dyDescent="0.3">
      <c r="C5" s="1" t="s">
        <v>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624D95646729E49AEED7D5B706F163D" ma:contentTypeVersion="12" ma:contentTypeDescription="Új dokumentum létrehozása." ma:contentTypeScope="" ma:versionID="1bea01d0eeb0bc61ae162339a91ac9d2">
  <xsd:schema xmlns:xsd="http://www.w3.org/2001/XMLSchema" xmlns:xs="http://www.w3.org/2001/XMLSchema" xmlns:p="http://schemas.microsoft.com/office/2006/metadata/properties" xmlns:ns2="cb816e00-ee70-488f-b4f7-89bbec988d8f" xmlns:ns3="fcfdece4-84ff-4b34-b30d-7a152d354934" targetNamespace="http://schemas.microsoft.com/office/2006/metadata/properties" ma:root="true" ma:fieldsID="c097b016e28bea087845b49939ddbe83" ns2:_="" ns3:_="">
    <xsd:import namespace="cb816e00-ee70-488f-b4f7-89bbec988d8f"/>
    <xsd:import namespace="fcfdece4-84ff-4b34-b30d-7a152d3549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16e00-ee70-488f-b4f7-89bbec988d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cb816e00-ee70-488f-b4f7-89bbec988d8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D3938E-35F1-43E6-883B-263048242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16e00-ee70-488f-b4f7-89bbec988d8f"/>
    <ds:schemaRef ds:uri="fcfdece4-84ff-4b34-b30d-7a152d3549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6db82f21-49ef-44c0-bf2b-45e44c1be142"/>
    <ds:schemaRef ds:uri="cb816e00-ee70-488f-b4f7-89bbec988d8f"/>
  </ds:schemaRefs>
</ds:datastoreItem>
</file>

<file path=customXml/itemProps3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</vt:lpstr>
      <vt:lpstr>Likviditási és ütemterv</vt:lpstr>
      <vt:lpstr>háttéradatok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Czibók Balázs</dc:creator>
  <cp:keywords/>
  <dc:description/>
  <cp:lastModifiedBy>Kovács Zoltán</cp:lastModifiedBy>
  <cp:revision/>
  <dcterms:created xsi:type="dcterms:W3CDTF">2022-02-14T12:34:55Z</dcterms:created>
  <dcterms:modified xsi:type="dcterms:W3CDTF">2024-08-27T13:16:26Z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0x0101005624D95646729E49AEED7D5B706F163D</vt:lpwstr>
  </property>
  <property fmtid="{D5CDD505-2E9C-101B-9397-08002B2CF9AE}" pid="3" name="MediaServiceImageTags">
    <vt:lpwstr/>
  </property>
</Properties>
</file>