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nivpecs.sharepoint.com/sites/kancellaria/iig/innovacio/Fejlesztsi Fosztly/10_Belső pályázatok/PoC 2025 (NKFIH)/2026/II_kör Felhívás, dokumentumok/Végleges dokumentumok/Feltölteni/"/>
    </mc:Choice>
  </mc:AlternateContent>
  <xr:revisionPtr revIDLastSave="43" documentId="13_ncr:1_{6DA0CD9B-722E-4E60-A4F2-A040A0FBD21B}" xr6:coauthVersionLast="47" xr6:coauthVersionMax="47" xr10:uidLastSave="{C4BFB931-2D5E-4A5B-A295-657C1D2E8B20}"/>
  <bookViews>
    <workbookView xWindow="28680" yWindow="-120" windowWidth="29040" windowHeight="15720" tabRatio="848" activeTab="2" xr2:uid="{77237DC0-91D3-424A-971E-657785AACF00}"/>
  </bookViews>
  <sheets>
    <sheet name="Kitöltési útmutató" sheetId="6" r:id="rId1"/>
    <sheet name="Költségtípusok-segédlet" sheetId="7" r:id="rId2"/>
    <sheet name="Költségvetési Terv" sheetId="5" r:id="rId3"/>
    <sheet name="Összesítő" sheetId="1" r:id="rId4"/>
    <sheet name="Adatok" sheetId="8" state="hidden" r:id="rId5"/>
  </sheets>
  <definedNames>
    <definedName name="_xlnm._FilterDatabase" localSheetId="1" hidden="1">'Költségtípusok-segédlet'!$A$2:$C$10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J12" i="5" l="1"/>
  <c r="K12" i="5" s="1"/>
  <c r="J13" i="5"/>
  <c r="J14" i="5"/>
  <c r="I13" i="5"/>
  <c r="I14" i="5"/>
  <c r="A9" i="1"/>
  <c r="A10" i="1"/>
  <c r="I15" i="5" l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15" i="5"/>
  <c r="K15" i="5" s="1"/>
  <c r="J16" i="5"/>
  <c r="K16" i="5" s="1"/>
  <c r="I7" i="1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K13" i="5"/>
  <c r="K14" i="5"/>
  <c r="I10" i="1" l="1"/>
  <c r="I8" i="1"/>
  <c r="I9" i="1"/>
  <c r="K62" i="5"/>
  <c r="I6" i="1"/>
  <c r="A5" i="1"/>
  <c r="A4" i="1"/>
  <c r="I4" i="1" s="1"/>
  <c r="A3" i="1"/>
  <c r="I5" i="1" l="1"/>
  <c r="I3" i="1"/>
  <c r="I11" i="1" l="1"/>
  <c r="F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<sst xmlns="http://schemas.openxmlformats.org/spreadsheetml/2006/main" count="336" uniqueCount="141">
  <si>
    <t>KITÖLTÉSI ÚTMUTATÓ</t>
  </si>
  <si>
    <t>Pályázó által kitöltendő</t>
  </si>
  <si>
    <t xml:space="preserve">Pályázó teljes neve: </t>
  </si>
  <si>
    <t>Pécsi Tudományegyetem</t>
  </si>
  <si>
    <t>Nem</t>
  </si>
  <si>
    <t xml:space="preserve">Szakmai vezető neve: </t>
  </si>
  <si>
    <t>A szakmai vezető teljes nevét szükséges megadni.</t>
  </si>
  <si>
    <t>Igen</t>
  </si>
  <si>
    <t>Szakmai vezető beosztása:</t>
  </si>
  <si>
    <t>A szakmai vezető beosztását szükséges megadni.</t>
  </si>
  <si>
    <t>Megvalósítási helyszín (tanszék, intézet, cím):</t>
  </si>
  <si>
    <t>A tanszék vagy intézet nevét szükséges megadni, ahol a projekt megvalósításra kerül. Pontos cím megadása szükséges!</t>
  </si>
  <si>
    <t>Projekt címe:</t>
  </si>
  <si>
    <t>A PoC kérelemben megadott projekt címet szükséges megadni.</t>
  </si>
  <si>
    <t>Támogatható szakmai feladatok</t>
  </si>
  <si>
    <t>A szakmai feladatok legördülő mezők segítségével válassza ki a támogatható szakmai feladatot.</t>
  </si>
  <si>
    <t>A legördülő listából választható értéket szükséges megadni.</t>
  </si>
  <si>
    <t>Költségtípus</t>
  </si>
  <si>
    <t>Ezek a tervezhető költségtípusok, az elszámolható költségek köre pontos megnevezésével. 
A költségtípus legördülő mezők segítségével válassza ki az elszámolható költséget.</t>
  </si>
  <si>
    <t>Költség részletezése, leírása</t>
  </si>
  <si>
    <t xml:space="preserve">Ebben a mezőben kell feltüntetni a beszerezni/megvalósítani kívánt tétel/tevékenység pontos megnevezését és típusát, valamint a további elszámolható költségeket megfelelő részletességgel. Itt szükséges rögzíteni továbbá minden olyan egyéb információt, melyet indokoltnak tart megemlíteni az adott költségtétel beszerzésével/igénybevételével kapcsolatosan.
Felhívjuk a figyelmét, hogy a költségvetés megalapozottságának megítélhetősége érdekében, a költségek pont kitöltésekor, a teljes személyi jellegű ráfordítást munkakörönként tüntesse fel. A személyi juttatások egységáránál, az adott munkakörhöz tartozó személyi jellegű ráfordítás egy hónapra vetített összegét, a mennyiségnél pedig a bérköltség esetén tervezett foglalkoztatás hónapszámát szükséges megadni. </t>
  </si>
  <si>
    <t>Mennyiség</t>
  </si>
  <si>
    <t>Az adott tétel hányszor merül fel a projekt ideje alatt. Például, ha valakit 8 hónapon keresztül tervez egy adott munkakörben elszámolni a projekt terhére, akkor itt 8 szerepeljen!</t>
  </si>
  <si>
    <t>Mennyiségi egység</t>
  </si>
  <si>
    <t>Az adott költség mennyiségének egysége, amely lehet: db, hó, fő, éj, esemény stb.</t>
  </si>
  <si>
    <t>Nettó egységár (Ft)</t>
  </si>
  <si>
    <t>A Nettó egységár mezőben az adott költségtétel nettó értékét kell szerepeltetni.
54-56. Költségek esetében a foglalkozatott bruttó bérét és egyéb személyi jellegű kifizetéseket szükséges megadni egy sorban hónapokra bontva.</t>
  </si>
  <si>
    <t>ÁFA egységár (Ft)
VAGY
Kutató-fejlesztő munkatárs/technikus, segédszemélyzet bérköltség, személyi jellegű kifizetések és bérjárulékok
 (Ft)</t>
  </si>
  <si>
    <t>Az ÁFA egységár mezőben az adott költségtétel ÁFA értékét kell szerepeltetni. A táblázat alapértelmezetten 27%-os ÁFA-val számol. Ez szabadon módosítható. 
Bérjárulékok esetén, a táblázat automatikusan a jelenleg hatályos 13%-os szociális hozzájárulási adóval kalkulál.</t>
  </si>
  <si>
    <t>Bruttó egységár (Ft)</t>
  </si>
  <si>
    <t>A Bruttó egységár mezőben az adott költségtétel bruttó értékét kell szerepeltetni. A táblázat alapértelmezetten 27%-os ÁFA-val számol. Ez szabadon módosítható.
Személyi jellegű költségek esetében nincsen ÁFA tartalom, így ebben az esetben, a kalkuláció alapja a munkavállaló teljes bérköltsége (bruttó bér + szocho = szuperbruttó)</t>
  </si>
  <si>
    <t>Összes elszámolható költség (Ft)</t>
  </si>
  <si>
    <t>Költségösszesítő sor.</t>
  </si>
  <si>
    <t>Támogatás összege (Ft)</t>
  </si>
  <si>
    <t xml:space="preserve">Igényelhető támogatás összege. </t>
  </si>
  <si>
    <t>A felhívás Általános Pályázati Útmutatója megtalálható a következő linken:</t>
  </si>
  <si>
    <t>https://nkfih.gov.hu/palyazoknak/nkfi-alap/palyazati-csomag/altalanos-palyazati-utmutato-2024-06-04</t>
  </si>
  <si>
    <t>Támogatható szakmai feladatok megnevezése</t>
  </si>
  <si>
    <t>Támogatható költségtípus</t>
  </si>
  <si>
    <t xml:space="preserve">Elszámolhatóság alapja </t>
  </si>
  <si>
    <t>Megjegyzés</t>
  </si>
  <si>
    <t>1, Technológia-, szolgáltatás-, vagy termékfejlesztésre irányuló ötlet-validáció, piacelemzés,
újdonságkutatás, hasznosítási lehetőségek feltérképezése
2, Prototipizálás és termékfejlesztés: projekt megvalósításához szükséges szolgáltatások igénybevétele (például külső
vizsgálatok, terméktesztek, terepkísérletek, szoftverfejlesztés, analitikai szolgáltatások stb.)
3, Tudás- és kapcsolatépítés: Olyan konferenciákon, szakmai látogatásokon történő részvétel, amelyek egyértelműen a
hasznosíthatóság előmozdítását segítik
4, A projekt megvalósításához szükséges infrastruktúra-használat
5, Szellemitulajdon-védelmi tevékenység
6, Kommunikációs tevékenység</t>
  </si>
  <si>
    <t>11. Immateriális javak</t>
  </si>
  <si>
    <t xml:space="preserve">Az Útmutató 7.1.5.1.  és 7.1.5.2. pontja alapján.
</t>
  </si>
  <si>
    <t>Kizárólag a projekthez való igénybevételre, a projekt céljaira való használatuk mértékéig és idejére. Árajánlat/piaci árat alátámasztó dokumentum benyújtása szükséges!</t>
  </si>
  <si>
    <t>13. Műszaki berendezések, gépek, járművek</t>
  </si>
  <si>
    <t>Az Útmutató 7.1.4.1. és 7.1.4.2. pontja alapján.</t>
  </si>
  <si>
    <r>
      <rPr>
        <sz val="11"/>
        <color rgb="FF000000"/>
        <rFont val="Garamond"/>
      </rPr>
      <t xml:space="preserve">Csak új eszközök elszámolhatóak!
Az eszközbeszerzés költségei a projekt céljaira való használatuk mértékéig és idejére elszámolhatók!
Árajánlat/piaci árat alátámasztó dokumentum benyújtása szükséges! Amortizáció elszámolása esetén, szükséges benyújtani a </t>
    </r>
    <r>
      <rPr>
        <i/>
        <sz val="11"/>
        <color rgb="FF000000"/>
        <rFont val="Garamond"/>
      </rPr>
      <t>"6.sz. Nyilatkozat a Pályázatban tervezett Műszaki berendezések, gépek, járművek (13.) és Egyéb berendezések, felszerelések (14.) költségről"</t>
    </r>
    <r>
      <rPr>
        <sz val="11"/>
        <color rgb="FF000000"/>
        <rFont val="Garamond"/>
      </rPr>
      <t xml:space="preserve"> nyilatkozatot!</t>
    </r>
  </si>
  <si>
    <t>14. Egyéb berendezések, felszerelések, járművek</t>
  </si>
  <si>
    <t>51. Anyagköltség</t>
  </si>
  <si>
    <t>Az Útmutató 7.1.3.1. és 7.1.3.2. pontja alapján.</t>
  </si>
  <si>
    <t>Anyagköltségként közvetlenül a projekt megvalósításához vásárolt anyagok költségei számolhatóak el.</t>
  </si>
  <si>
    <t>52. Igénybe vett szolgáltatások</t>
  </si>
  <si>
    <t>Az Útmutató 7.1.2.2., 7.1.2.3., 7.1.2.5., 7.1.2.7.,
7.1.2.8., 7.1.2.9. és 7.1.2.10. pontjai alapján</t>
  </si>
  <si>
    <t>Árajánlat/piaci árat alátámasztó dokumentum benyújtása szükséges!</t>
  </si>
  <si>
    <t>53. Egyéb szolgáltatások</t>
  </si>
  <si>
    <t>Az Útmutató 7.1.2.11. és 7.1.2.13. pontja alapján.</t>
  </si>
  <si>
    <t>A projekt keretében végzett tevékenységekhez szükséges hatósági díjak számolhatók el.</t>
  </si>
  <si>
    <t>54-56. Kutató-fejlesztő munkatárs bérköltség, személyi jellegű kifizetések és bérjárulékok</t>
  </si>
  <si>
    <t>Az Útmutató 7.1.1. és 7.1.1.1. pontja alapján.</t>
  </si>
  <si>
    <r>
      <t xml:space="preserve">A projekt céljainak megvalósításával összefüggésben bérként </t>
    </r>
    <r>
      <rPr>
        <b/>
        <sz val="11"/>
        <rFont val="Garamond"/>
        <family val="1"/>
        <charset val="238"/>
      </rPr>
      <t>kizárólag munkabér</t>
    </r>
    <r>
      <rPr>
        <sz val="11"/>
        <rFont val="Garamond"/>
        <family val="1"/>
        <charset val="238"/>
      </rPr>
      <t xml:space="preserve">, illetve illetmény, valamint egyéb közvetlenül vagy közvetve nyújtott – személyi jellegű egyéb kifizetésnek nem minősülő – pénzbeli juttatások olyan mértékben számolhatóak el, amilyen mértékben a támogatott projekthez kapcsolódnak. Bérelszámolás kizárólag  a projektben ellátott feladatokhoz kapcsolódó </t>
    </r>
    <r>
      <rPr>
        <b/>
        <sz val="11"/>
        <rFont val="Garamond"/>
        <family val="1"/>
        <charset val="238"/>
      </rPr>
      <t>munkaóra elszámolás szerint, jelenléti ív alapján</t>
    </r>
    <r>
      <rPr>
        <sz val="11"/>
        <rFont val="Garamond"/>
        <family val="1"/>
        <charset val="238"/>
      </rPr>
      <t xml:space="preserve"> lehetséges!
Az elszámolható bérköltség megállapítása a Foglalkozások Egységes Osztályozási Rendszerébe (a továbbiakban: </t>
    </r>
    <r>
      <rPr>
        <b/>
        <sz val="11"/>
        <rFont val="Garamond"/>
        <family val="1"/>
        <charset val="238"/>
      </rPr>
      <t>FEOR</t>
    </r>
    <r>
      <rPr>
        <sz val="11"/>
        <rFont val="Garamond"/>
        <family val="1"/>
        <charset val="238"/>
      </rPr>
      <t>) tartozó kódszám alapján a Központi Statisztikai Hivatal (a továbbiakban: KSH) oldalán elérhető, „Teljes munkaidőben alkalmazásban állók bruttó átlagkeresete foglalkozások szerint [Ft/fő/hó]” elnevezésű tábla (a továbbiakban: KSH bértábla) szerint történik heti 40 órás foglalkoztatás esetében, melynek csökkenése esetén az elszámolható bérköltség mértéke is arányosan csökken.</t>
    </r>
  </si>
  <si>
    <t>54-56. Technikus, segédszemélyzet bérköltség, személyi jellegű kifizetések és bérjárulékok</t>
  </si>
  <si>
    <t>KÖLTSÉGVETÉSI TERV</t>
  </si>
  <si>
    <t>2024-2.1.3-POC-2025-00004</t>
  </si>
  <si>
    <t>„Proof of Concept támogatási program megvalósítása a Pécsi Tudományegyetemen”</t>
  </si>
  <si>
    <t xml:space="preserve">Pécsi Tudományegyetem    </t>
  </si>
  <si>
    <t>Szakmai vezető neve:</t>
  </si>
  <si>
    <t>#</t>
  </si>
  <si>
    <t>Nettó egységár (Ft)
VAGY
Kutató-fejlesztő munkatárs/technikus, segédszemélyzet bérköltség, személyi jellegű kifizetések (Ft)</t>
  </si>
  <si>
    <t>ÁFA egységár (Ft)
VAGY
Kutató-fejlesztő munkatárs/technikus, segédszemélyzet bérköltség, személyi jellegű kifizetésekhez kapcsolódó bérjárulékok
 (Ft)</t>
  </si>
  <si>
    <t>Bruttó egységár
(Ft)</t>
  </si>
  <si>
    <t>1.</t>
  </si>
  <si>
    <t>Ötlet-validáció, piacelemzés,
újdonságkutatás, hasznosítási lehetőségek feltérképezése</t>
  </si>
  <si>
    <t>db/fő/hó/stb.</t>
  </si>
  <si>
    <t>2.</t>
  </si>
  <si>
    <t>Prototipizálás és termékfejlesztés</t>
  </si>
  <si>
    <t>Kérem, válasszon!</t>
  </si>
  <si>
    <t>3.</t>
  </si>
  <si>
    <t>Tudás- és kapcsolatépítés</t>
  </si>
  <si>
    <t>4.</t>
  </si>
  <si>
    <t>Infrastruktúra-használat</t>
  </si>
  <si>
    <t>5.</t>
  </si>
  <si>
    <t>Szellemitulajdon-védelmi tevékenység</t>
  </si>
  <si>
    <t>6.</t>
  </si>
  <si>
    <t>Kommunikációs tevékenység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</si>
  <si>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</si>
  <si>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</si>
  <si>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</si>
  <si>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</si>
  <si>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</si>
  <si>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</si>
  <si>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</si>
  <si>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</si>
  <si>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</si>
  <si>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</si>
  <si>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</si>
  <si>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</si>
  <si>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</si>
  <si>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</si>
  <si>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</si>
  <si>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</si>
  <si>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</si>
  <si>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</si>
  <si>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</si>
  <si>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</si>
  <si>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</si>
  <si>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</si>
  <si>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</si>
  <si>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</si>
  <si>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</si>
  <si>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</si>
  <si>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</si>
  <si>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</si>
  <si>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</si>
  <si>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</si>
  <si>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</si>
  <si>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</si>
  <si>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</si>
  <si>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</si>
  <si>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</si>
  <si>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</si>
  <si>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</si>
  <si>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</si>
  <si>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</si>
  <si>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</si>
  <si>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</si>
  <si>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</si>
  <si>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</si>
  <si>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</si>
  <si>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Összesen: </t>
  </si>
  <si>
    <t>ÖSSZESÍTŐ</t>
  </si>
  <si>
    <r>
      <rPr>
        <b/>
        <sz val="12"/>
        <color theme="1"/>
        <rFont val="Garamond"/>
        <family val="1"/>
        <charset val="238"/>
      </rPr>
      <t>Maximális mértéke</t>
    </r>
    <r>
      <rPr>
        <sz val="12"/>
        <color theme="1"/>
        <rFont val="Garamond"/>
        <family val="1"/>
        <charset val="238"/>
      </rPr>
      <t xml:space="preserve"> az összes elszámolható költségre vetítve (%)</t>
    </r>
  </si>
  <si>
    <t>Megfelelő?</t>
  </si>
  <si>
    <r>
      <t xml:space="preserve">Támogatást igénylő által elszámolni kívánt </t>
    </r>
    <r>
      <rPr>
        <b/>
        <sz val="12"/>
        <color theme="1"/>
        <rFont val="Garamond"/>
        <family val="1"/>
        <charset val="238"/>
      </rPr>
      <t>összes költség (Ft)</t>
    </r>
  </si>
  <si>
    <t>Nem releváns</t>
  </si>
  <si>
    <t>Támogatás összege</t>
  </si>
  <si>
    <t>Elszámolható költségek köre</t>
  </si>
  <si>
    <t xml:space="preserve">5-10 millió Ft </t>
  </si>
  <si>
    <t xml:space="preserve">10-20 millió Ft </t>
  </si>
  <si>
    <t>Két kategóriában lehet pályázni: 5-10 millió Ft és 10-20 millió Ft</t>
  </si>
  <si>
    <t>A "Összesítő" munkalap képletezve van, így a munkalapon automatikusan töltődnek az adatok, ezekkel nincs egyéb teendő. 
A munkalapon ellenőrizhető, hogy a felhívásban szereplő maxmimális értéknek és arányoknak megfelel-e az összeállított költségvetés.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</si>
</sst>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7"/>
      <color theme="1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name val="Garamond"/>
      <family val="1"/>
      <charset val="238"/>
    </font>
    <font>
      <sz val="11"/>
      <name val="Calibri"/>
      <family val="2"/>
      <charset val="238"/>
      <scheme val="minor"/>
    </font>
    <font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Garamond"/>
      <family val="1"/>
      <charset val="238"/>
    </font>
    <font>
      <sz val="16"/>
      <color theme="1"/>
      <name val="Calibri"/>
      <family val="2"/>
      <charset val="238"/>
      <scheme val="minor"/>
    </font>
    <font>
      <sz val="11"/>
      <color rgb="FF000000"/>
      <name val="Garamond"/>
    </font>
    <font>
      <i/>
      <sz val="11"/>
      <color rgb="FF000000"/>
      <name val="Garamond"/>
    </font>
    <font>
      <b/>
      <sz val="16"/>
      <name val="Garamond"/>
      <family val="1"/>
      <charset val="238"/>
    </font>
    <font>
      <sz val="11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B5D07E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9" fontId="5" fillId="0" borderId="6">
      <alignment horizontal="left" vertical="top" wrapText="1"/>
    </xf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9" fillId="5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top"/>
    </xf>
    <xf numFmtId="0" fontId="5" fillId="0" borderId="28" xfId="0" applyFont="1" applyBorder="1" applyAlignment="1">
      <alignment vertical="top" wrapText="1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64" fontId="3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20" fillId="0" borderId="29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/>
    </xf>
    <xf numFmtId="0" fontId="20" fillId="0" borderId="28" xfId="0" applyFont="1" applyBorder="1" applyAlignment="1">
      <alignment vertical="top" wrapText="1"/>
    </xf>
    <xf numFmtId="0" fontId="21" fillId="0" borderId="28" xfId="0" applyFont="1" applyBorder="1" applyAlignment="1">
      <alignment vertical="top" wrapText="1"/>
    </xf>
    <xf numFmtId="49" fontId="17" fillId="0" borderId="0" xfId="0" applyNumberFormat="1" applyFont="1" applyAlignment="1">
      <alignment horizontal="right" vertical="top" wrapText="1"/>
    </xf>
    <xf numFmtId="0" fontId="18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5" fillId="0" borderId="3" xfId="0" applyFont="1" applyBorder="1" applyAlignment="1">
      <alignment horizontal="left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18" fillId="4" borderId="12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164" fontId="3" fillId="4" borderId="10" xfId="2" applyNumberFormat="1" applyFont="1" applyFill="1" applyBorder="1" applyAlignment="1" applyProtection="1">
      <alignment horizontal="right" vertical="center" wrapText="1"/>
    </xf>
    <xf numFmtId="164" fontId="4" fillId="4" borderId="1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5" fillId="0" borderId="0" xfId="0" applyFont="1" applyProtection="1"/>
    <xf numFmtId="0" fontId="9" fillId="0" borderId="0" xfId="0" applyFont="1" applyProtection="1"/>
    <xf numFmtId="0" fontId="17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vertical="center" wrapText="1"/>
    </xf>
    <xf numFmtId="164" fontId="3" fillId="0" borderId="9" xfId="2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0" fillId="0" borderId="0" xfId="0" applyProtection="1"/>
    <xf numFmtId="0" fontId="16" fillId="0" borderId="0" xfId="0" applyFont="1" applyProtection="1"/>
    <xf numFmtId="0" fontId="3" fillId="0" borderId="21" xfId="0" applyFont="1" applyBorder="1" applyAlignment="1" applyProtection="1">
      <alignment horizontal="center" wrapText="1"/>
    </xf>
    <xf numFmtId="0" fontId="3" fillId="0" borderId="0" xfId="0" applyFont="1" applyProtection="1"/>
    <xf numFmtId="164" fontId="3" fillId="0" borderId="6" xfId="2" applyNumberFormat="1" applyFont="1" applyFill="1" applyBorder="1" applyAlignment="1" applyProtection="1">
      <alignment horizontal="center" vertical="center"/>
    </xf>
    <xf numFmtId="164" fontId="3" fillId="0" borderId="6" xfId="2" applyNumberFormat="1" applyFont="1" applyBorder="1" applyAlignment="1" applyProtection="1">
      <alignment horizontal="center" vertical="center"/>
    </xf>
    <xf numFmtId="164" fontId="22" fillId="3" borderId="25" xfId="4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6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/>
    <xf numFmtId="49" fontId="14" fillId="4" borderId="4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18" fillId="3" borderId="8" xfId="0" applyFont="1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49" fontId="17" fillId="0" borderId="27" xfId="0" applyNumberFormat="1" applyFont="1" applyBorder="1" applyAlignment="1">
      <alignment horizontal="right" vertical="top" wrapText="1"/>
    </xf>
    <xf numFmtId="0" fontId="0" fillId="0" borderId="27" xfId="0" applyBorder="1" applyAlignment="1">
      <alignment horizontal="right"/>
    </xf>
    <xf numFmtId="49" fontId="15" fillId="4" borderId="17" xfId="3" applyNumberForma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5" fillId="0" borderId="0" xfId="0" applyFont="1" applyProtection="1"/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5" xfId="0" applyBorder="1" applyProtection="1"/>
    <xf numFmtId="0" fontId="13" fillId="0" borderId="6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24" fillId="4" borderId="36" xfId="0" applyFont="1" applyFill="1" applyBorder="1" applyAlignment="1" applyProtection="1">
      <alignment horizontal="center"/>
    </xf>
    <xf numFmtId="0" fontId="24" fillId="4" borderId="27" xfId="0" applyFont="1" applyFill="1" applyBorder="1" applyAlignment="1" applyProtection="1">
      <alignment horizontal="center"/>
    </xf>
    <xf numFmtId="0" fontId="24" fillId="4" borderId="37" xfId="0" applyFont="1" applyFill="1" applyBorder="1" applyAlignment="1" applyProtection="1">
      <alignment horizontal="center"/>
    </xf>
    <xf numFmtId="0" fontId="22" fillId="4" borderId="38" xfId="0" applyFont="1" applyFill="1" applyBorder="1" applyAlignment="1" applyProtection="1">
      <alignment horizontal="center" wrapText="1"/>
    </xf>
    <xf numFmtId="0" fontId="23" fillId="4" borderId="0" xfId="0" applyFont="1" applyFill="1" applyAlignment="1" applyProtection="1">
      <alignment horizontal="center" wrapText="1"/>
    </xf>
    <xf numFmtId="0" fontId="23" fillId="4" borderId="39" xfId="0" applyFont="1" applyFill="1" applyBorder="1" applyAlignment="1" applyProtection="1">
      <alignment horizontal="center" wrapText="1"/>
    </xf>
    <xf numFmtId="0" fontId="9" fillId="4" borderId="40" xfId="0" applyFont="1" applyFill="1" applyBorder="1" applyAlignment="1" applyProtection="1">
      <alignment horizontal="center"/>
    </xf>
    <xf numFmtId="0" fontId="9" fillId="4" borderId="41" xfId="0" applyFont="1" applyFill="1" applyBorder="1" applyAlignment="1" applyProtection="1">
      <alignment horizontal="center"/>
    </xf>
    <xf numFmtId="0" fontId="9" fillId="4" borderId="42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4" borderId="17" xfId="0" applyFont="1" applyFill="1" applyBorder="1" applyAlignment="1" applyProtection="1">
      <alignment horizontal="right" vertical="center" wrapText="1"/>
    </xf>
    <xf numFmtId="0" fontId="0" fillId="4" borderId="18" xfId="0" applyFill="1" applyBorder="1" applyAlignment="1" applyProtection="1">
      <alignment horizontal="right" vertical="center" wrapText="1"/>
    </xf>
    <xf numFmtId="0" fontId="14" fillId="4" borderId="47" xfId="0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1" fontId="13" fillId="0" borderId="44" xfId="0" applyNumberFormat="1" applyFont="1" applyBorder="1" applyAlignment="1" applyProtection="1">
      <alignment horizontal="left" wrapText="1"/>
      <protection locked="0"/>
    </xf>
    <xf numFmtId="0" fontId="0" fillId="0" borderId="45" xfId="0" applyBorder="1" applyAlignment="1" applyProtection="1">
      <protection locked="0"/>
    </xf>
    <xf numFmtId="0" fontId="0" fillId="0" borderId="46" xfId="0" applyBorder="1" applyAlignment="1" applyProtection="1"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/>
    </xf>
    <xf numFmtId="0" fontId="14" fillId="0" borderId="21" xfId="0" applyFont="1" applyBorder="1" applyProtection="1"/>
    <xf numFmtId="0" fontId="16" fillId="0" borderId="6" xfId="0" applyFont="1" applyBorder="1" applyAlignment="1" applyProtection="1">
      <alignment horizontal="center" vertical="center"/>
    </xf>
    <xf numFmtId="0" fontId="28" fillId="4" borderId="17" xfId="0" applyFont="1" applyFill="1" applyBorder="1" applyAlignment="1" applyProtection="1">
      <alignment horizontal="center" vertical="center" wrapText="1"/>
    </xf>
    <xf numFmtId="0" fontId="28" fillId="4" borderId="18" xfId="0" applyFont="1" applyFill="1" applyBorder="1" applyAlignment="1" applyProtection="1">
      <alignment horizontal="center" vertical="center" wrapText="1"/>
    </xf>
    <xf numFmtId="0" fontId="28" fillId="4" borderId="3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3" fillId="0" borderId="21" xfId="0" applyFont="1" applyBorder="1" applyProtection="1"/>
    <xf numFmtId="0" fontId="3" fillId="0" borderId="21" xfId="0" applyFont="1" applyBorder="1" applyAlignment="1" applyProtection="1">
      <alignment horizontal="center" vertical="center" wrapText="1"/>
    </xf>
    <xf numFmtId="10" fontId="13" fillId="2" borderId="6" xfId="0" applyNumberFormat="1" applyFont="1" applyFill="1" applyBorder="1" applyAlignment="1" applyProtection="1">
      <alignment horizontal="center" vertical="center"/>
    </xf>
    <xf numFmtId="10" fontId="13" fillId="0" borderId="6" xfId="0" applyNumberFormat="1" applyFont="1" applyBorder="1" applyAlignment="1" applyProtection="1">
      <alignment horizontal="center" vertical="center"/>
    </xf>
    <xf numFmtId="0" fontId="24" fillId="0" borderId="4" xfId="0" applyFont="1" applyBorder="1" applyProtection="1"/>
    <xf numFmtId="0" fontId="25" fillId="0" borderId="25" xfId="0" applyFont="1" applyBorder="1" applyProtection="1"/>
    <xf numFmtId="0" fontId="0" fillId="0" borderId="6" xfId="0" applyBorder="1" applyAlignment="1" applyProtection="1">
      <alignment horizontal="center" vertical="center"/>
    </xf>
  </cellXfs>
  <cellStyles count="5">
    <cellStyle name="Hivatkozás" xfId="3" builtinId="8"/>
    <cellStyle name="Normál" xfId="0" builtinId="0"/>
    <cellStyle name="Pénznem" xfId="2" builtinId="4"/>
    <cellStyle name="Rossz" xfId="4" builtinId="27"/>
    <cellStyle name="Stílus 1" xfId="1" xr:uid="{BA554D23-6AD5-42EF-A266-FAB35CACCF4D}"/>
  </cellStyles>
  <dxfs count="7">
    <dxf>
      <font>
        <color rgb="FFC00000"/>
      </font>
      <fill>
        <patternFill>
          <bgColor rgb="FFFFCCCC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B5D07E"/>
        </patternFill>
      </fill>
    </dxf>
    <dxf>
      <font>
        <color rgb="FFC00000"/>
      </font>
      <fill>
        <patternFill patternType="solid">
          <fgColor rgb="FFFF0000"/>
          <bgColor rgb="FFFFCC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CCCC"/>
      <color rgb="FFFF0000"/>
      <color rgb="FFFF9966"/>
      <color rgb="FFB5D07E"/>
      <color rgb="FFE4B68E"/>
      <color rgb="FFF4E1D0"/>
      <color rgb="FFEFD4BB"/>
      <color rgb="FFDDA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409575</xdr:rowOff>
    </xdr:from>
    <xdr:to>
      <xdr:col>0</xdr:col>
      <xdr:colOff>2581834</xdr:colOff>
      <xdr:row>22</xdr:row>
      <xdr:rowOff>705973</xdr:rowOff>
    </xdr:to>
    <xdr:pic>
      <xdr:nvPicPr>
        <xdr:cNvPr id="3" name="Kép 2" descr="A képen Grafika, képernyőkép, fekete látható&#10;&#10;Előfordulhat, hogy az AI által létrehozott tartalom helytelen.">
          <a:extLst>
            <a:ext uri="{FF2B5EF4-FFF2-40B4-BE49-F238E27FC236}">
              <a16:creationId xmlns:a16="http://schemas.microsoft.com/office/drawing/2014/main" id="{C356C30F-A689-474F-97BB-73BBBA20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524875"/>
          <a:ext cx="2581834" cy="896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28575</xdr:rowOff>
    </xdr:from>
    <xdr:to>
      <xdr:col>0</xdr:col>
      <xdr:colOff>1428750</xdr:colOff>
      <xdr:row>14</xdr:row>
      <xdr:rowOff>19050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6B7C4DA6-23C2-4E8B-8AA6-60706A4C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"/>
          <a:ext cx="14287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3390900</xdr:colOff>
      <xdr:row>9</xdr:row>
      <xdr:rowOff>1190625</xdr:rowOff>
    </xdr:from>
    <xdr:to>
      <xdr:col>2</xdr:col>
      <xdr:colOff>638734</xdr:colOff>
      <xdr:row>11</xdr:row>
      <xdr:rowOff>20173</xdr:rowOff>
    </xdr:to>
    <xdr:pic>
      <xdr:nvPicPr>
        <xdr:cNvPr id="3" name="Kép 2" descr="A képen Grafika, képernyőkép, fekete látható&#10;&#10;Előfordulhat, hogy az AI által létrehozott tartalom helytelen.">
          <a:extLst>
            <a:ext uri="{FF2B5EF4-FFF2-40B4-BE49-F238E27FC236}">
              <a16:creationId xmlns:a16="http://schemas.microsoft.com/office/drawing/2014/main" id="{A3D34073-4FB0-4F0A-8593-107C070E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0900" y="4895850"/>
          <a:ext cx="2581834" cy="896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26892</xdr:rowOff>
    </xdr:from>
    <xdr:to>
      <xdr:col>2</xdr:col>
      <xdr:colOff>2046566</xdr:colOff>
      <xdr:row>63</xdr:row>
      <xdr:rowOff>0</xdr:rowOff>
    </xdr:to>
    <xdr:pic>
      <xdr:nvPicPr>
        <xdr:cNvPr id="3" name="Kép 2" descr="A képen Grafika, képernyőkép, fekete látható&#10;&#10;Előfordulhat, hogy az AI által létrehozott tartalom helytelen.">
          <a:extLst>
            <a:ext uri="{FF2B5EF4-FFF2-40B4-BE49-F238E27FC236}">
              <a16:creationId xmlns:a16="http://schemas.microsoft.com/office/drawing/2014/main" id="{53A27F46-C0EA-195C-CACF-66ACB94CD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406280"/>
          <a:ext cx="2581834" cy="896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85725</xdr:rowOff>
    </xdr:from>
    <xdr:to>
      <xdr:col>0</xdr:col>
      <xdr:colOff>2581834</xdr:colOff>
      <xdr:row>11</xdr:row>
      <xdr:rowOff>705973</xdr:rowOff>
    </xdr:to>
    <xdr:pic>
      <xdr:nvPicPr>
        <xdr:cNvPr id="4" name="Kép 3" descr="A képen Grafika, képernyőkép, fekete látható&#10;&#10;Előfordulhat, hogy az AI által létrehozott tartalom helytelen.">
          <a:extLst>
            <a:ext uri="{FF2B5EF4-FFF2-40B4-BE49-F238E27FC236}">
              <a16:creationId xmlns:a16="http://schemas.microsoft.com/office/drawing/2014/main" id="{09E2B3C3-F9BF-4D9C-80CF-7B9A19D4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62200"/>
          <a:ext cx="2581834" cy="896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kfih.gov.hu/palyazoknak/nkfi-alap/palyazati-csomag/altalanos-palyazati-utmutato-2024-06-04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8C0E-4DD6-4554-9C57-C30EC5EFB9B5}">
  <sheetPr codeName="Munka1">
    <pageSetUpPr fitToPage="1"/>
  </sheetPr>
  <dimension ref="A1:F23"/>
  <sheetViews>
    <sheetView zoomScale="80" zoomScaleNormal="80" workbookViewId="0">
      <selection activeCell="B8" sqref="B8"/>
    </sheetView>
  </sheetViews>
  <sheetFormatPr defaultColWidth="9.1796875" defaultRowHeight="14.5" x14ac:dyDescent="0.35"/>
  <cols>
    <col min="1" max="1" width="38.453125" style="1" bestFit="1" customWidth="1"/>
    <col min="2" max="2" width="74.453125" style="2" customWidth="1"/>
    <col min="3" max="3" width="27" style="9" customWidth="1"/>
    <col min="4" max="5" width="14.453125" style="39" customWidth="1"/>
    <col min="6" max="6" width="29.1796875" style="39" customWidth="1"/>
    <col min="7" max="16384" width="9.1796875" style="39"/>
  </cols>
  <sheetData>
    <row r="1" spans="1:3" ht="22" x14ac:dyDescent="0.35">
      <c r="A1" s="70" t="s">
        <v>0</v>
      </c>
      <c r="B1" s="71"/>
      <c r="C1" s="71"/>
    </row>
    <row r="2" spans="1:3" x14ac:dyDescent="0.35">
      <c r="C2" s="10" t="s">
        <v>1</v>
      </c>
    </row>
    <row r="3" spans="1:3" x14ac:dyDescent="0.35">
      <c r="A3" s="18" t="s">
        <v>2</v>
      </c>
      <c r="B3" s="19" t="s">
        <v>3</v>
      </c>
      <c r="C3" s="20" t="s">
        <v>4</v>
      </c>
    </row>
    <row r="4" spans="1:3" x14ac:dyDescent="0.35">
      <c r="A4" s="18" t="s">
        <v>5</v>
      </c>
      <c r="B4" s="19" t="s">
        <v>6</v>
      </c>
      <c r="C4" s="20" t="s">
        <v>7</v>
      </c>
    </row>
    <row r="5" spans="1:3" x14ac:dyDescent="0.35">
      <c r="A5" s="18" t="s">
        <v>8</v>
      </c>
      <c r="B5" s="19" t="s">
        <v>9</v>
      </c>
      <c r="C5" s="20" t="s">
        <v>7</v>
      </c>
    </row>
    <row r="6" spans="1:3" ht="29" x14ac:dyDescent="0.35">
      <c r="A6" s="18" t="s">
        <v>10</v>
      </c>
      <c r="B6" s="19" t="s">
        <v>11</v>
      </c>
      <c r="C6" s="20" t="s">
        <v>7</v>
      </c>
    </row>
    <row r="7" spans="1:3" x14ac:dyDescent="0.35">
      <c r="A7" s="18" t="s">
        <v>12</v>
      </c>
      <c r="B7" s="19" t="s">
        <v>13</v>
      </c>
      <c r="C7" s="20" t="s">
        <v>7</v>
      </c>
    </row>
    <row r="8" spans="1:3" ht="29" x14ac:dyDescent="0.35">
      <c r="A8" s="18" t="s">
        <v>33</v>
      </c>
      <c r="B8" s="32" t="s">
        <v>139</v>
      </c>
      <c r="C8" s="21" t="s">
        <v>16</v>
      </c>
    </row>
    <row r="9" spans="1:3" ht="29" x14ac:dyDescent="0.35">
      <c r="A9" s="18" t="s">
        <v>14</v>
      </c>
      <c r="B9" s="19" t="s">
        <v>15</v>
      </c>
      <c r="C9" s="21" t="s">
        <v>16</v>
      </c>
    </row>
    <row r="10" spans="1:3" ht="29" x14ac:dyDescent="0.35">
      <c r="A10" s="18" t="s">
        <v>17</v>
      </c>
      <c r="B10" s="19" t="s">
        <v>18</v>
      </c>
      <c r="C10" s="21" t="s">
        <v>16</v>
      </c>
    </row>
    <row r="11" spans="1:3" ht="145" x14ac:dyDescent="0.35">
      <c r="A11" s="18" t="s">
        <v>19</v>
      </c>
      <c r="B11" s="19" t="s">
        <v>20</v>
      </c>
      <c r="C11" s="21" t="s">
        <v>7</v>
      </c>
    </row>
    <row r="12" spans="1:3" ht="29" x14ac:dyDescent="0.35">
      <c r="A12" s="18" t="s">
        <v>21</v>
      </c>
      <c r="B12" s="19" t="s">
        <v>22</v>
      </c>
      <c r="C12" s="21" t="s">
        <v>7</v>
      </c>
    </row>
    <row r="13" spans="1:3" x14ac:dyDescent="0.35">
      <c r="A13" s="18" t="s">
        <v>23</v>
      </c>
      <c r="B13" s="19" t="s">
        <v>24</v>
      </c>
      <c r="C13" s="21" t="s">
        <v>7</v>
      </c>
    </row>
    <row r="14" spans="1:3" ht="43.5" x14ac:dyDescent="0.35">
      <c r="A14" s="18" t="s">
        <v>25</v>
      </c>
      <c r="B14" s="33" t="s">
        <v>26</v>
      </c>
      <c r="C14" s="21" t="s">
        <v>7</v>
      </c>
    </row>
    <row r="15" spans="1:3" ht="87" x14ac:dyDescent="0.35">
      <c r="A15" s="19" t="s">
        <v>27</v>
      </c>
      <c r="B15" s="19" t="s">
        <v>28</v>
      </c>
      <c r="C15" s="21" t="s">
        <v>7</v>
      </c>
    </row>
    <row r="16" spans="1:3" ht="58" x14ac:dyDescent="0.35">
      <c r="A16" s="18" t="s">
        <v>29</v>
      </c>
      <c r="B16" s="19" t="s">
        <v>30</v>
      </c>
      <c r="C16" s="21" t="s">
        <v>7</v>
      </c>
    </row>
    <row r="17" spans="1:6" x14ac:dyDescent="0.35">
      <c r="A17" s="18" t="s">
        <v>31</v>
      </c>
      <c r="B17" s="19" t="s">
        <v>32</v>
      </c>
      <c r="C17" s="20" t="s">
        <v>4</v>
      </c>
    </row>
    <row r="18" spans="1:6" x14ac:dyDescent="0.35">
      <c r="A18" s="18" t="s">
        <v>33</v>
      </c>
      <c r="B18" s="19" t="s">
        <v>34</v>
      </c>
      <c r="C18" s="20" t="s">
        <v>4</v>
      </c>
    </row>
    <row r="20" spans="1:6" ht="47.5" customHeight="1" x14ac:dyDescent="0.35">
      <c r="A20" s="67" t="s">
        <v>140</v>
      </c>
      <c r="B20" s="67"/>
    </row>
    <row r="21" spans="1:6" hidden="1" x14ac:dyDescent="0.35"/>
    <row r="22" spans="1:6" hidden="1" x14ac:dyDescent="0.35"/>
    <row r="23" spans="1:6" ht="56.4" customHeight="1" x14ac:dyDescent="0.35">
      <c r="A23" s="40"/>
      <c r="B23" s="68" t="e" vm="1">
        <v>#VALUE!</v>
      </c>
      <c r="C23" s="69"/>
      <c r="D23" s="40"/>
      <c r="E23" s="40"/>
      <c r="F23" s="40"/>
    </row>
  </sheetData>
  <sheetProtection algorithmName="SHA-512" hashValue="zJNu5As9cNN9Xr708RcJukuGqjYRZyxlbiQ37bZ6LwWGp+vsyJ9hN1w2CXj1Fyu2tCUn7WwZkHFKrC47li+D4A==" saltValue="eAEcxj85l6OpRHEQES06yA==" spinCount="100000" sheet="1" objects="1" scenarios="1"/>
  <mergeCells count="3">
    <mergeCell ref="A20:B20"/>
    <mergeCell ref="B23:C23"/>
    <mergeCell ref="A1:C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&amp;C&amp;"Garamond,Normál"Kitöltési útmutató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8132-5B58-4B4E-BF27-631E034F4A36}">
  <sheetPr codeName="Munka2">
    <pageSetUpPr fitToPage="1"/>
  </sheetPr>
  <dimension ref="A1:O11"/>
  <sheetViews>
    <sheetView showGridLines="0" topLeftCell="B1" zoomScale="80" zoomScaleNormal="80" workbookViewId="0">
      <selection activeCell="G4" sqref="G4"/>
    </sheetView>
  </sheetViews>
  <sheetFormatPr defaultColWidth="9.1796875" defaultRowHeight="14.5" x14ac:dyDescent="0.35"/>
  <cols>
    <col min="1" max="1" width="55.1796875" style="16" customWidth="1"/>
    <col min="2" max="2" width="22.54296875" style="3" customWidth="1"/>
    <col min="3" max="3" width="91.54296875" style="3" customWidth="1"/>
    <col min="4" max="4" width="84.81640625" style="16" customWidth="1"/>
    <col min="5" max="6" width="14.453125" style="3" customWidth="1"/>
    <col min="7" max="7" width="29.1796875" style="3" customWidth="1"/>
    <col min="8" max="12" width="9.1796875" style="3"/>
    <col min="13" max="14" width="14.453125" style="3" customWidth="1"/>
    <col min="15" max="15" width="29.1796875" style="3" customWidth="1"/>
    <col min="16" max="16384" width="9.1796875" style="3"/>
  </cols>
  <sheetData>
    <row r="1" spans="1:15" ht="33.65" customHeight="1" thickBot="1" x14ac:dyDescent="0.4">
      <c r="A1" s="74" t="s">
        <v>35</v>
      </c>
      <c r="B1" s="74"/>
      <c r="C1" s="84" t="s">
        <v>36</v>
      </c>
      <c r="D1" s="85"/>
      <c r="M1" s="73"/>
      <c r="N1" s="73"/>
      <c r="O1" s="73"/>
    </row>
    <row r="2" spans="1:15" ht="29" x14ac:dyDescent="0.35">
      <c r="A2" s="35" t="s">
        <v>37</v>
      </c>
      <c r="B2" s="36" t="s">
        <v>38</v>
      </c>
      <c r="C2" s="37" t="s">
        <v>39</v>
      </c>
      <c r="D2" s="38" t="s">
        <v>40</v>
      </c>
    </row>
    <row r="3" spans="1:15" ht="29" x14ac:dyDescent="0.35">
      <c r="A3" s="79" t="s">
        <v>41</v>
      </c>
      <c r="B3" s="17" t="s">
        <v>42</v>
      </c>
      <c r="C3" s="41" t="s">
        <v>43</v>
      </c>
      <c r="D3" s="30" t="s">
        <v>44</v>
      </c>
    </row>
    <row r="4" spans="1:15" ht="43.5" x14ac:dyDescent="0.35">
      <c r="A4" s="80"/>
      <c r="B4" s="12" t="s">
        <v>45</v>
      </c>
      <c r="C4" s="4" t="s">
        <v>46</v>
      </c>
      <c r="D4" s="86" t="s">
        <v>47</v>
      </c>
    </row>
    <row r="5" spans="1:15" ht="29" x14ac:dyDescent="0.35">
      <c r="A5" s="80"/>
      <c r="B5" s="12" t="s">
        <v>48</v>
      </c>
      <c r="C5" s="4" t="s">
        <v>46</v>
      </c>
      <c r="D5" s="87"/>
    </row>
    <row r="6" spans="1:15" x14ac:dyDescent="0.35">
      <c r="A6" s="80"/>
      <c r="B6" s="12" t="s">
        <v>49</v>
      </c>
      <c r="C6" s="4" t="s">
        <v>50</v>
      </c>
      <c r="D6" s="30" t="s">
        <v>51</v>
      </c>
    </row>
    <row r="7" spans="1:15" ht="29.25" customHeight="1" x14ac:dyDescent="0.35">
      <c r="A7" s="80"/>
      <c r="B7" s="13" t="s">
        <v>52</v>
      </c>
      <c r="C7" s="15" t="s">
        <v>53</v>
      </c>
      <c r="D7" s="31" t="s">
        <v>54</v>
      </c>
    </row>
    <row r="8" spans="1:15" x14ac:dyDescent="0.35">
      <c r="A8" s="80"/>
      <c r="B8" s="14" t="s">
        <v>55</v>
      </c>
      <c r="C8" s="11" t="s">
        <v>56</v>
      </c>
      <c r="D8" s="30" t="s">
        <v>57</v>
      </c>
    </row>
    <row r="9" spans="1:15" ht="72.5" x14ac:dyDescent="0.35">
      <c r="A9" s="80"/>
      <c r="B9" s="17" t="s">
        <v>58</v>
      </c>
      <c r="C9" s="75" t="s">
        <v>59</v>
      </c>
      <c r="D9" s="77" t="s">
        <v>60</v>
      </c>
    </row>
    <row r="10" spans="1:15" ht="107.5" customHeight="1" thickBot="1" x14ac:dyDescent="0.4">
      <c r="A10" s="81"/>
      <c r="B10" s="66" t="s">
        <v>61</v>
      </c>
      <c r="C10" s="76"/>
      <c r="D10" s="78"/>
    </row>
    <row r="11" spans="1:15" ht="55.75" customHeight="1" x14ac:dyDescent="0.35">
      <c r="A11" s="34"/>
      <c r="B11" s="82" t="e" vm="2">
        <v>#VALUE!</v>
      </c>
      <c r="C11" s="83"/>
      <c r="D11" s="83"/>
      <c r="E11" s="40"/>
      <c r="F11" s="40"/>
      <c r="G11" s="40"/>
      <c r="M11" s="72"/>
      <c r="N11" s="73"/>
      <c r="O11" s="73"/>
    </row>
  </sheetData>
  <sheetProtection algorithmName="SHA-512" hashValue="MwxHaHP18fMCiXTGbnR7uCjrfKUcADivj4kDMazHx2MtvIFA0EJTQjiZI3TbB3sx2kYuH90cEvKXkRa7m1OqVg==" saltValue="M190ncb8S5t1cpY1NZsB8g==" spinCount="100000" sheet="1" objects="1" scenarios="1"/>
  <autoFilter ref="A2:C10" xr:uid="{22068132-5B58-4B4E-BF27-631E034F4A36}"/>
  <mergeCells count="9">
    <mergeCell ref="M11:O11"/>
    <mergeCell ref="A1:B1"/>
    <mergeCell ref="C9:C10"/>
    <mergeCell ref="D9:D10"/>
    <mergeCell ref="A3:A10"/>
    <mergeCell ref="M1:O1"/>
    <mergeCell ref="B11:D11"/>
    <mergeCell ref="C1:D1"/>
    <mergeCell ref="D4:D5"/>
  </mergeCells>
  <hyperlinks>
    <hyperlink ref="C1" r:id="rId1" xr:uid="{DF69F878-19CA-444F-8353-DD92FD9CB0ED}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2"/>
  <headerFooter>
    <oddFooter>&amp;C&amp;"Garamond,Normál"Költségtípusok-segédlet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81C8-1C01-4B0C-95EC-AACEB1CDC12B}">
  <sheetPr codeName="Munka3">
    <pageSetUpPr fitToPage="1"/>
  </sheetPr>
  <dimension ref="B1:O63"/>
  <sheetViews>
    <sheetView tabSelected="1" topLeftCell="B3" zoomScale="85" zoomScaleNormal="85" zoomScalePageLayoutView="70" workbookViewId="0">
      <selection activeCell="C12" sqref="C12"/>
    </sheetView>
  </sheetViews>
  <sheetFormatPr defaultColWidth="9.1796875" defaultRowHeight="14.5" x14ac:dyDescent="0.35"/>
  <cols>
    <col min="1" max="1" width="2.1796875" style="49" customWidth="1"/>
    <col min="2" max="2" width="5.453125" style="49" bestFit="1" customWidth="1"/>
    <col min="3" max="3" width="41.1796875" style="49" bestFit="1" customWidth="1"/>
    <col min="4" max="5" width="29.453125" style="49" customWidth="1"/>
    <col min="6" max="6" width="42.54296875" style="49" customWidth="1"/>
    <col min="7" max="8" width="14.453125" style="49" customWidth="1"/>
    <col min="9" max="9" width="15.81640625" style="49" customWidth="1"/>
    <col min="10" max="10" width="20.1796875" style="49" customWidth="1"/>
    <col min="11" max="11" width="15.81640625" style="49" customWidth="1"/>
    <col min="12" max="14" width="14.453125" style="49" customWidth="1"/>
    <col min="15" max="15" width="19.1796875" style="49" customWidth="1"/>
    <col min="16" max="16384" width="9.1796875" style="49"/>
  </cols>
  <sheetData>
    <row r="1" spans="2:15" ht="22" x14ac:dyDescent="0.5">
      <c r="B1" s="97" t="s">
        <v>62</v>
      </c>
      <c r="C1" s="98"/>
      <c r="D1" s="98"/>
      <c r="E1" s="98"/>
      <c r="F1" s="98"/>
      <c r="G1" s="98"/>
      <c r="H1" s="98"/>
      <c r="I1" s="98"/>
      <c r="J1" s="98"/>
      <c r="K1" s="99"/>
      <c r="L1" s="48"/>
      <c r="M1" s="88"/>
      <c r="N1" s="88"/>
      <c r="O1" s="88"/>
    </row>
    <row r="2" spans="2:15" ht="18.5" x14ac:dyDescent="0.45">
      <c r="B2" s="100" t="s">
        <v>63</v>
      </c>
      <c r="C2" s="101"/>
      <c r="D2" s="101"/>
      <c r="E2" s="101"/>
      <c r="F2" s="101"/>
      <c r="G2" s="101"/>
      <c r="H2" s="101"/>
      <c r="I2" s="101"/>
      <c r="J2" s="101"/>
      <c r="K2" s="102"/>
    </row>
    <row r="3" spans="2:15" ht="18.5" thickBot="1" x14ac:dyDescent="0.45">
      <c r="B3" s="103" t="s">
        <v>64</v>
      </c>
      <c r="C3" s="104"/>
      <c r="D3" s="104"/>
      <c r="E3" s="104"/>
      <c r="F3" s="104"/>
      <c r="G3" s="104"/>
      <c r="H3" s="104"/>
      <c r="I3" s="104"/>
      <c r="J3" s="104"/>
      <c r="K3" s="105"/>
      <c r="L3" s="50"/>
      <c r="M3" s="50"/>
    </row>
    <row r="4" spans="2:15" ht="15.5" x14ac:dyDescent="0.35">
      <c r="B4" s="106" t="s">
        <v>2</v>
      </c>
      <c r="C4" s="107"/>
      <c r="D4" s="91" t="s">
        <v>65</v>
      </c>
      <c r="E4" s="92"/>
      <c r="F4" s="92"/>
      <c r="G4" s="92"/>
      <c r="H4" s="92"/>
      <c r="I4" s="92"/>
      <c r="J4" s="92"/>
      <c r="K4" s="93"/>
    </row>
    <row r="5" spans="2:15" s="51" customFormat="1" ht="15.5" x14ac:dyDescent="0.35">
      <c r="B5" s="89" t="s">
        <v>66</v>
      </c>
      <c r="C5" s="90"/>
      <c r="D5" s="94"/>
      <c r="E5" s="95"/>
      <c r="F5" s="95"/>
      <c r="G5" s="95"/>
      <c r="H5" s="95"/>
      <c r="I5" s="95"/>
      <c r="J5" s="95"/>
      <c r="K5" s="96"/>
    </row>
    <row r="6" spans="2:15" ht="15.65" customHeight="1" x14ac:dyDescent="0.35">
      <c r="B6" s="89" t="s">
        <v>8</v>
      </c>
      <c r="C6" s="90"/>
      <c r="D6" s="94"/>
      <c r="E6" s="95"/>
      <c r="F6" s="95"/>
      <c r="G6" s="95"/>
      <c r="H6" s="95"/>
      <c r="I6" s="95"/>
      <c r="J6" s="95"/>
      <c r="K6" s="96"/>
    </row>
    <row r="7" spans="2:15" ht="15.65" customHeight="1" x14ac:dyDescent="0.35">
      <c r="B7" s="89" t="s">
        <v>10</v>
      </c>
      <c r="C7" s="90"/>
      <c r="D7" s="94"/>
      <c r="E7" s="95"/>
      <c r="F7" s="95"/>
      <c r="G7" s="95"/>
      <c r="H7" s="95"/>
      <c r="I7" s="95"/>
      <c r="J7" s="95"/>
      <c r="K7" s="96"/>
    </row>
    <row r="8" spans="2:15" ht="15.5" x14ac:dyDescent="0.35">
      <c r="B8" s="89" t="s">
        <v>12</v>
      </c>
      <c r="C8" s="90"/>
      <c r="D8" s="94"/>
      <c r="E8" s="95"/>
      <c r="F8" s="95"/>
      <c r="G8" s="95"/>
      <c r="H8" s="95"/>
      <c r="I8" s="95"/>
      <c r="J8" s="95"/>
      <c r="K8" s="96"/>
    </row>
    <row r="9" spans="2:15" ht="16" thickBot="1" x14ac:dyDescent="0.4">
      <c r="B9" s="112" t="s">
        <v>135</v>
      </c>
      <c r="C9" s="113"/>
      <c r="D9" s="114"/>
      <c r="E9" s="115"/>
      <c r="F9" s="115"/>
      <c r="G9" s="115"/>
      <c r="H9" s="115"/>
      <c r="I9" s="115"/>
      <c r="J9" s="115"/>
      <c r="K9" s="116"/>
    </row>
    <row r="10" spans="2:15" ht="15" thickBot="1" x14ac:dyDescent="0.4">
      <c r="B10" s="52"/>
      <c r="C10" s="52"/>
      <c r="D10" s="53"/>
      <c r="E10" s="53"/>
      <c r="F10" s="53"/>
      <c r="G10" s="53"/>
      <c r="H10" s="53"/>
      <c r="I10" s="53"/>
      <c r="J10" s="53"/>
    </row>
    <row r="11" spans="2:15" ht="189" thickBot="1" x14ac:dyDescent="0.4">
      <c r="B11" s="42" t="s">
        <v>67</v>
      </c>
      <c r="C11" s="43" t="s">
        <v>14</v>
      </c>
      <c r="D11" s="43" t="s">
        <v>17</v>
      </c>
      <c r="E11" s="43" t="s">
        <v>19</v>
      </c>
      <c r="F11" s="43" t="s">
        <v>21</v>
      </c>
      <c r="G11" s="43" t="s">
        <v>23</v>
      </c>
      <c r="H11" s="44" t="s">
        <v>68</v>
      </c>
      <c r="I11" s="44" t="s">
        <v>69</v>
      </c>
      <c r="J11" s="43" t="s">
        <v>70</v>
      </c>
      <c r="K11" s="45" t="s">
        <v>31</v>
      </c>
    </row>
    <row r="12" spans="2:15" ht="15.5" x14ac:dyDescent="0.35">
      <c r="B12" s="54" t="s">
        <v>71</v>
      </c>
      <c r="C12" s="22" t="s">
        <v>76</v>
      </c>
      <c r="D12" s="23" t="s">
        <v>76</v>
      </c>
      <c r="E12" s="23"/>
      <c r="F12" s="23"/>
      <c r="G12" s="23" t="s">
        <v>73</v>
      </c>
      <c r="H12" s="24">
        <v>0</v>
      </c>
      <c r="I12" s="24">
        <f>IF($D12=(Adatok!$D$9),H12*0.13,IF($D12=Adatok!$D$10,H12*0.13,H12*0.27))</f>
        <v>0</v>
      </c>
      <c r="J12" s="55">
        <f>IF($D12=(Adatok!$D$9),H12*1.13,IF($D12=Adatok!$D$10,H12*1.13,H12*1.27))</f>
        <v>0</v>
      </c>
      <c r="K12" s="46">
        <f>F12*J12</f>
        <v>0</v>
      </c>
    </row>
    <row r="13" spans="2:15" ht="15.5" x14ac:dyDescent="0.35">
      <c r="B13" s="56" t="s">
        <v>74</v>
      </c>
      <c r="C13" s="22" t="s">
        <v>76</v>
      </c>
      <c r="D13" s="23" t="s">
        <v>76</v>
      </c>
      <c r="E13" s="25"/>
      <c r="F13" s="25"/>
      <c r="G13" s="23" t="s">
        <v>73</v>
      </c>
      <c r="H13" s="24">
        <v>0</v>
      </c>
      <c r="I13" s="24">
        <f>IF($D13=(Adatok!$D$9),H13*0.13,IF($D13=Adatok!$D$10,H13*0.13,H13*0.27))</f>
        <v>0</v>
      </c>
      <c r="J13" s="55">
        <f>IF($D13=(Adatok!$D$9),H13*1.13,IF($D13=Adatok!$D$10,H13*1.13,H13*1.27))</f>
        <v>0</v>
      </c>
      <c r="K13" s="46">
        <f t="shared" ref="K13:K61" si="0">F13*J13</f>
        <v>0</v>
      </c>
    </row>
    <row r="14" spans="2:15" ht="15.5" x14ac:dyDescent="0.35">
      <c r="B14" s="56" t="s">
        <v>77</v>
      </c>
      <c r="C14" s="22" t="s">
        <v>76</v>
      </c>
      <c r="D14" s="23" t="s">
        <v>76</v>
      </c>
      <c r="E14" s="25"/>
      <c r="F14" s="25"/>
      <c r="G14" s="23" t="s">
        <v>73</v>
      </c>
      <c r="H14" s="24">
        <v>0</v>
      </c>
      <c r="I14" s="24">
        <f>IF($D14=(Adatok!$D$9),H14*0.13,IF($D14=Adatok!$D$10,H14*0.13,H14*0.27))</f>
        <v>0</v>
      </c>
      <c r="J14" s="55">
        <f>IF($D14=(Adatok!$D$9),H14*1.13,IF($D14=Adatok!$D$10,H14*1.13,H14*1.27))</f>
        <v>0</v>
      </c>
      <c r="K14" s="46">
        <f t="shared" si="0"/>
        <v>0</v>
      </c>
    </row>
    <row r="15" spans="2:15" ht="15.5" x14ac:dyDescent="0.35">
      <c r="B15" s="56" t="s">
        <v>79</v>
      </c>
      <c r="C15" s="22" t="s">
        <v>76</v>
      </c>
      <c r="D15" s="23" t="s">
        <v>76</v>
      </c>
      <c r="E15" s="25"/>
      <c r="F15" s="25"/>
      <c r="G15" s="23" t="s">
        <v>73</v>
      </c>
      <c r="H15" s="24">
        <v>0</v>
      </c>
      <c r="I15" s="24">
        <f>IF($D15=(Adatok!$D$9),H15*0.13,IF($D15=Adatok!$D$10,H15*0.13,H15*0.27))</f>
        <v>0</v>
      </c>
      <c r="J15" s="55">
        <f>IF($D15=(Adatok!$D$9),H15*1.13,IF($D15=Adatok!$D$10,H15*1.13,H15*1.27))</f>
        <v>0</v>
      </c>
      <c r="K15" s="46">
        <f t="shared" si="0"/>
        <v>0</v>
      </c>
    </row>
    <row r="16" spans="2:15" ht="15.5" x14ac:dyDescent="0.35">
      <c r="B16" s="56" t="s">
        <v>81</v>
      </c>
      <c r="C16" s="22" t="s">
        <v>76</v>
      </c>
      <c r="D16" s="23" t="s">
        <v>76</v>
      </c>
      <c r="E16" s="25"/>
      <c r="F16" s="25"/>
      <c r="G16" s="23" t="s">
        <v>73</v>
      </c>
      <c r="H16" s="24">
        <v>0</v>
      </c>
      <c r="I16" s="24">
        <f>IF($D16=(Adatok!$D$9),H16*0.13,IF($D16=Adatok!$D$10,H16*0.13,H16*0.27))</f>
        <v>0</v>
      </c>
      <c r="J16" s="55">
        <f>IF($D16=(Adatok!$D$9),H16*1.13,IF($D16=Adatok!$D$10,H16*1.13,H16*1.27))</f>
        <v>0</v>
      </c>
      <c r="K16" s="46">
        <f t="shared" si="0"/>
        <v>0</v>
      </c>
    </row>
    <row r="17" spans="2:11" ht="15.5" x14ac:dyDescent="0.35">
      <c r="B17" s="56" t="s">
        <v>83</v>
      </c>
      <c r="C17" s="22" t="s">
        <v>76</v>
      </c>
      <c r="D17" s="23" t="s">
        <v>76</v>
      </c>
      <c r="E17" s="25"/>
      <c r="F17" s="25"/>
      <c r="G17" s="23" t="s">
        <v>73</v>
      </c>
      <c r="H17" s="24">
        <v>0</v>
      </c>
      <c r="I17" s="24">
        <f>IF($D17=(Adatok!$D$9),H17*0.13,IF($D17=Adatok!$D$10,H17*0.13,H17*0.27))</f>
        <v>0</v>
      </c>
      <c r="J17" s="55">
        <f>IF($D17=(Adatok!$D$9),H17*1.13,IF($D17=Adatok!$D$10,H17*1.13,H17*1.27))</f>
        <v>0</v>
      </c>
      <c r="K17" s="46">
        <f t="shared" si="0"/>
        <v>0</v>
      </c>
    </row>
    <row r="18" spans="2:11" ht="15.5" x14ac:dyDescent="0.35">
      <c r="B18" s="56" t="s">
        <v>85</v>
      </c>
      <c r="C18" s="22" t="s">
        <v>76</v>
      </c>
      <c r="D18" s="23" t="s">
        <v>76</v>
      </c>
      <c r="E18" s="25"/>
      <c r="F18" s="25"/>
      <c r="G18" s="23" t="s">
        <v>73</v>
      </c>
      <c r="H18" s="24">
        <v>0</v>
      </c>
      <c r="I18" s="24">
        <f>IF($D18=(Adatok!$D$9),H18*0.13,IF($D18=Adatok!$D$10,H18*0.13,H18*0.27))</f>
        <v>0</v>
      </c>
      <c r="J18" s="55">
        <f>IF($D18=(Adatok!$D$9),H18*1.13,IF($D18=Adatok!$D$10,H18*1.13,H18*1.27))</f>
        <v>0</v>
      </c>
      <c r="K18" s="46">
        <f t="shared" si="0"/>
        <v>0</v>
      </c>
    </row>
    <row r="19" spans="2:11" ht="15.5" x14ac:dyDescent="0.35">
      <c r="B19" s="56" t="s">
        <v>86</v>
      </c>
      <c r="C19" s="22" t="s">
        <v>76</v>
      </c>
      <c r="D19" s="23" t="s">
        <v>76</v>
      </c>
      <c r="E19" s="25"/>
      <c r="F19" s="25"/>
      <c r="G19" s="23" t="s">
        <v>73</v>
      </c>
      <c r="H19" s="24">
        <v>0</v>
      </c>
      <c r="I19" s="24">
        <f>IF($D19=(Adatok!$D$9),H19*0.13,IF($D19=Adatok!$D$10,H19*0.13,H19*0.27))</f>
        <v>0</v>
      </c>
      <c r="J19" s="55">
        <f>IF($D19=(Adatok!$D$9),H19*1.13,IF($D19=Adatok!$D$10,H19*1.13,H19*1.27))</f>
        <v>0</v>
      </c>
      <c r="K19" s="46">
        <f t="shared" si="0"/>
        <v>0</v>
      </c>
    </row>
    <row r="20" spans="2:11" ht="15.5" x14ac:dyDescent="0.35">
      <c r="B20" s="56" t="s">
        <v>87</v>
      </c>
      <c r="C20" s="22" t="s">
        <v>76</v>
      </c>
      <c r="D20" s="23" t="s">
        <v>76</v>
      </c>
      <c r="E20" s="25"/>
      <c r="F20" s="25"/>
      <c r="G20" s="23" t="s">
        <v>73</v>
      </c>
      <c r="H20" s="24">
        <v>0</v>
      </c>
      <c r="I20" s="24">
        <f>IF($D20=(Adatok!$D$9),H20*0.13,IF($D20=Adatok!$D$10,H20*0.13,H20*0.27))</f>
        <v>0</v>
      </c>
      <c r="J20" s="55">
        <f>IF($D20=(Adatok!$D$9),H20*1.13,IF($D20=Adatok!$D$10,H20*1.13,H20*1.27))</f>
        <v>0</v>
      </c>
      <c r="K20" s="46">
        <f t="shared" si="0"/>
        <v>0</v>
      </c>
    </row>
    <row r="21" spans="2:11" ht="15.5" x14ac:dyDescent="0.35">
      <c r="B21" s="56" t="s">
        <v>88</v>
      </c>
      <c r="C21" s="22" t="s">
        <v>76</v>
      </c>
      <c r="D21" s="23" t="s">
        <v>76</v>
      </c>
      <c r="E21" s="25"/>
      <c r="F21" s="25"/>
      <c r="G21" s="23" t="s">
        <v>73</v>
      </c>
      <c r="H21" s="24">
        <v>0</v>
      </c>
      <c r="I21" s="24">
        <f>IF($D21=(Adatok!$D$9),H21*0.13,IF($D21=Adatok!$D$10,H21*0.13,H21*0.27))</f>
        <v>0</v>
      </c>
      <c r="J21" s="55">
        <f>IF($D21=(Adatok!$D$9),H21*1.13,IF($D21=Adatok!$D$10,H21*1.13,H21*1.27))</f>
        <v>0</v>
      </c>
      <c r="K21" s="46">
        <f t="shared" si="0"/>
        <v>0</v>
      </c>
    </row>
    <row r="22" spans="2:11" ht="15.5" x14ac:dyDescent="0.35">
      <c r="B22" s="56" t="s">
        <v>89</v>
      </c>
      <c r="C22" s="22" t="s">
        <v>76</v>
      </c>
      <c r="D22" s="23" t="s">
        <v>76</v>
      </c>
      <c r="E22" s="25"/>
      <c r="F22" s="25"/>
      <c r="G22" s="23" t="s">
        <v>73</v>
      </c>
      <c r="H22" s="24">
        <v>0</v>
      </c>
      <c r="I22" s="24">
        <f>IF($D22=(Adatok!$D$9),H22*0.13,IF($D22=Adatok!$D$10,H22*0.13,H22*0.27))</f>
        <v>0</v>
      </c>
      <c r="J22" s="55">
        <f>IF($D22=(Adatok!$D$9),H22*1.13,IF($D22=Adatok!$D$10,H22*1.13,H22*1.27))</f>
        <v>0</v>
      </c>
      <c r="K22" s="46">
        <f t="shared" si="0"/>
        <v>0</v>
      </c>
    </row>
    <row r="23" spans="2:11" ht="15.5" x14ac:dyDescent="0.35">
      <c r="B23" s="56" t="s">
        <v>90</v>
      </c>
      <c r="C23" s="22" t="s">
        <v>76</v>
      </c>
      <c r="D23" s="23" t="s">
        <v>76</v>
      </c>
      <c r="E23" s="25"/>
      <c r="F23" s="25"/>
      <c r="G23" s="23" t="s">
        <v>73</v>
      </c>
      <c r="H23" s="24">
        <v>0</v>
      </c>
      <c r="I23" s="24">
        <f>IF($D23=(Adatok!$D$9),H23*0.13,IF($D23=Adatok!$D$10,H23*0.13,H23*0.27))</f>
        <v>0</v>
      </c>
      <c r="J23" s="55">
        <f>IF($D23=(Adatok!$D$9),H23*1.13,IF($D23=Adatok!$D$10,H23*1.13,H23*1.27))</f>
        <v>0</v>
      </c>
      <c r="K23" s="46">
        <f t="shared" si="0"/>
        <v>0</v>
      </c>
    </row>
    <row r="24" spans="2:11" ht="15.5" x14ac:dyDescent="0.35">
      <c r="B24" s="56" t="s">
        <v>91</v>
      </c>
      <c r="C24" s="22" t="s">
        <v>76</v>
      </c>
      <c r="D24" s="23" t="s">
        <v>76</v>
      </c>
      <c r="E24" s="25"/>
      <c r="F24" s="25"/>
      <c r="G24" s="23" t="s">
        <v>73</v>
      </c>
      <c r="H24" s="24">
        <v>0</v>
      </c>
      <c r="I24" s="24">
        <f>IF($D24=(Adatok!$D$9),H24*0.13,IF($D24=Adatok!$D$10,H24*0.13,H24*0.27))</f>
        <v>0</v>
      </c>
      <c r="J24" s="55">
        <f>IF($D24=(Adatok!$D$9),H24*1.13,IF($D24=Adatok!$D$10,H24*1.13,H24*1.27))</f>
        <v>0</v>
      </c>
      <c r="K24" s="46">
        <f t="shared" si="0"/>
        <v>0</v>
      </c>
    </row>
    <row r="25" spans="2:11" ht="15.5" x14ac:dyDescent="0.35">
      <c r="B25" s="56" t="s">
        <v>92</v>
      </c>
      <c r="C25" s="22" t="s">
        <v>76</v>
      </c>
      <c r="D25" s="23" t="s">
        <v>76</v>
      </c>
      <c r="E25" s="25"/>
      <c r="F25" s="25"/>
      <c r="G25" s="23" t="s">
        <v>73</v>
      </c>
      <c r="H25" s="24">
        <v>0</v>
      </c>
      <c r="I25" s="24">
        <f>IF($D25=(Adatok!$D$9),H25*0.13,IF($D25=Adatok!$D$10,H25*0.13,H25*0.27))</f>
        <v>0</v>
      </c>
      <c r="J25" s="55">
        <f>IF($D25=(Adatok!$D$9),H25*1.13,IF($D25=Adatok!$D$10,H25*1.13,H25*1.27))</f>
        <v>0</v>
      </c>
      <c r="K25" s="46">
        <f t="shared" si="0"/>
        <v>0</v>
      </c>
    </row>
    <row r="26" spans="2:11" ht="15.5" x14ac:dyDescent="0.35">
      <c r="B26" s="56" t="s">
        <v>93</v>
      </c>
      <c r="C26" s="22" t="s">
        <v>76</v>
      </c>
      <c r="D26" s="23" t="s">
        <v>76</v>
      </c>
      <c r="E26" s="25"/>
      <c r="F26" s="25"/>
      <c r="G26" s="23" t="s">
        <v>73</v>
      </c>
      <c r="H26" s="24">
        <v>0</v>
      </c>
      <c r="I26" s="24">
        <f>IF($D26=(Adatok!$D$9),H26*0.13,IF($D26=Adatok!$D$10,H26*0.13,H26*0.27))</f>
        <v>0</v>
      </c>
      <c r="J26" s="55">
        <f>IF($D26=(Adatok!$D$9),H26*1.13,IF($D26=Adatok!$D$10,H26*1.13,H26*1.27))</f>
        <v>0</v>
      </c>
      <c r="K26" s="46">
        <f t="shared" si="0"/>
        <v>0</v>
      </c>
    </row>
    <row r="27" spans="2:11" ht="15.5" x14ac:dyDescent="0.35">
      <c r="B27" s="56" t="s">
        <v>94</v>
      </c>
      <c r="C27" s="22" t="s">
        <v>76</v>
      </c>
      <c r="D27" s="23" t="s">
        <v>76</v>
      </c>
      <c r="E27" s="25"/>
      <c r="F27" s="25"/>
      <c r="G27" s="23" t="s">
        <v>73</v>
      </c>
      <c r="H27" s="24">
        <v>0</v>
      </c>
      <c r="I27" s="24">
        <f>IF($D27=(Adatok!$D$9),H27*0.13,IF($D27=Adatok!$D$10,H27*0.13,H27*0.27))</f>
        <v>0</v>
      </c>
      <c r="J27" s="55">
        <f>IF($D27=(Adatok!$D$9),H27*1.13,IF($D27=Adatok!$D$10,H27*1.13,H27*1.27))</f>
        <v>0</v>
      </c>
      <c r="K27" s="46">
        <f t="shared" si="0"/>
        <v>0</v>
      </c>
    </row>
    <row r="28" spans="2:11" ht="15.5" x14ac:dyDescent="0.35">
      <c r="B28" s="56" t="s">
        <v>95</v>
      </c>
      <c r="C28" s="22" t="s">
        <v>76</v>
      </c>
      <c r="D28" s="23" t="s">
        <v>76</v>
      </c>
      <c r="E28" s="25"/>
      <c r="F28" s="25"/>
      <c r="G28" s="23" t="s">
        <v>73</v>
      </c>
      <c r="H28" s="24">
        <v>0</v>
      </c>
      <c r="I28" s="24">
        <f>IF($D28=(Adatok!$D$9),H28*0.13,IF($D28=Adatok!$D$10,H28*0.13,H28*0.27))</f>
        <v>0</v>
      </c>
      <c r="J28" s="55">
        <f>IF($D28=(Adatok!$D$9),H28*1.13,IF($D28=Adatok!$D$10,H28*1.13,H28*1.27))</f>
        <v>0</v>
      </c>
      <c r="K28" s="46">
        <f t="shared" si="0"/>
        <v>0</v>
      </c>
    </row>
    <row r="29" spans="2:11" ht="15.5" x14ac:dyDescent="0.35">
      <c r="B29" s="56" t="s">
        <v>96</v>
      </c>
      <c r="C29" s="22" t="s">
        <v>76</v>
      </c>
      <c r="D29" s="23" t="s">
        <v>76</v>
      </c>
      <c r="E29" s="25"/>
      <c r="F29" s="25"/>
      <c r="G29" s="23" t="s">
        <v>73</v>
      </c>
      <c r="H29" s="24">
        <v>0</v>
      </c>
      <c r="I29" s="24">
        <f>IF($D29=(Adatok!$D$9),H29*0.13,IF($D29=Adatok!$D$10,H29*0.13,H29*0.27))</f>
        <v>0</v>
      </c>
      <c r="J29" s="55">
        <f>IF($D29=(Adatok!$D$9),H29*1.13,IF($D29=Adatok!$D$10,H29*1.13,H29*1.27))</f>
        <v>0</v>
      </c>
      <c r="K29" s="46">
        <f t="shared" si="0"/>
        <v>0</v>
      </c>
    </row>
    <row r="30" spans="2:11" ht="15.5" x14ac:dyDescent="0.35">
      <c r="B30" s="56" t="s">
        <v>97</v>
      </c>
      <c r="C30" s="22" t="s">
        <v>76</v>
      </c>
      <c r="D30" s="23" t="s">
        <v>76</v>
      </c>
      <c r="E30" s="25"/>
      <c r="F30" s="25"/>
      <c r="G30" s="23" t="s">
        <v>73</v>
      </c>
      <c r="H30" s="24">
        <v>0</v>
      </c>
      <c r="I30" s="24">
        <f>IF($D30=(Adatok!$D$9),H30*0.13,IF($D30=Adatok!$D$10,H30*0.13,H30*0.27))</f>
        <v>0</v>
      </c>
      <c r="J30" s="55">
        <f>IF($D30=(Adatok!$D$9),H30*1.13,IF($D30=Adatok!$D$10,H30*1.13,H30*1.27))</f>
        <v>0</v>
      </c>
      <c r="K30" s="46">
        <f t="shared" si="0"/>
        <v>0</v>
      </c>
    </row>
    <row r="31" spans="2:11" ht="15.5" x14ac:dyDescent="0.35">
      <c r="B31" s="56" t="s">
        <v>98</v>
      </c>
      <c r="C31" s="22" t="s">
        <v>76</v>
      </c>
      <c r="D31" s="23" t="s">
        <v>76</v>
      </c>
      <c r="E31" s="25"/>
      <c r="F31" s="25"/>
      <c r="G31" s="23" t="s">
        <v>73</v>
      </c>
      <c r="H31" s="24">
        <v>0</v>
      </c>
      <c r="I31" s="24">
        <f>IF($D31=(Adatok!$D$9),H31*0.13,IF($D31=Adatok!$D$10,H31*0.13,H31*0.27))</f>
        <v>0</v>
      </c>
      <c r="J31" s="55">
        <f>IF($D31=(Adatok!$D$9),H31*1.13,IF($D31=Adatok!$D$10,H31*1.13,H31*1.27))</f>
        <v>0</v>
      </c>
      <c r="K31" s="46">
        <f t="shared" si="0"/>
        <v>0</v>
      </c>
    </row>
    <row r="32" spans="2:11" ht="15.5" x14ac:dyDescent="0.35">
      <c r="B32" s="56" t="s">
        <v>99</v>
      </c>
      <c r="C32" s="22" t="s">
        <v>76</v>
      </c>
      <c r="D32" s="23" t="s">
        <v>76</v>
      </c>
      <c r="E32" s="25"/>
      <c r="F32" s="25"/>
      <c r="G32" s="23" t="s">
        <v>73</v>
      </c>
      <c r="H32" s="24">
        <v>0</v>
      </c>
      <c r="I32" s="24">
        <f>IF($D32=(Adatok!$D$9),H32*0.13,IF($D32=Adatok!$D$10,H32*0.13,H32*0.27))</f>
        <v>0</v>
      </c>
      <c r="J32" s="55">
        <f>IF($D32=(Adatok!$D$9),H32*1.13,IF($D32=Adatok!$D$10,H32*1.13,H32*1.27))</f>
        <v>0</v>
      </c>
      <c r="K32" s="46">
        <f t="shared" si="0"/>
        <v>0</v>
      </c>
    </row>
    <row r="33" spans="2:11" ht="15.5" x14ac:dyDescent="0.35">
      <c r="B33" s="56" t="s">
        <v>100</v>
      </c>
      <c r="C33" s="22" t="s">
        <v>76</v>
      </c>
      <c r="D33" s="23" t="s">
        <v>76</v>
      </c>
      <c r="E33" s="25"/>
      <c r="F33" s="25"/>
      <c r="G33" s="23" t="s">
        <v>73</v>
      </c>
      <c r="H33" s="24">
        <v>0</v>
      </c>
      <c r="I33" s="24">
        <f>IF($D33=(Adatok!$D$9),H33*0.13,IF($D33=Adatok!$D$10,H33*0.13,H33*0.27))</f>
        <v>0</v>
      </c>
      <c r="J33" s="55">
        <f>IF($D33=(Adatok!$D$9),H33*1.13,IF($D33=Adatok!$D$10,H33*1.13,H33*1.27))</f>
        <v>0</v>
      </c>
      <c r="K33" s="46">
        <f t="shared" si="0"/>
        <v>0</v>
      </c>
    </row>
    <row r="34" spans="2:11" ht="15.5" x14ac:dyDescent="0.35">
      <c r="B34" s="56" t="s">
        <v>101</v>
      </c>
      <c r="C34" s="22" t="s">
        <v>76</v>
      </c>
      <c r="D34" s="23" t="s">
        <v>76</v>
      </c>
      <c r="E34" s="25"/>
      <c r="F34" s="25"/>
      <c r="G34" s="23" t="s">
        <v>73</v>
      </c>
      <c r="H34" s="24">
        <v>0</v>
      </c>
      <c r="I34" s="24">
        <f>IF($D34=(Adatok!$D$9),H34*0.13,IF($D34=Adatok!$D$10,H34*0.13,H34*0.27))</f>
        <v>0</v>
      </c>
      <c r="J34" s="55">
        <f>IF($D34=(Adatok!$D$9),H34*1.13,IF($D34=Adatok!$D$10,H34*1.13,H34*1.27))</f>
        <v>0</v>
      </c>
      <c r="K34" s="46">
        <f t="shared" si="0"/>
        <v>0</v>
      </c>
    </row>
    <row r="35" spans="2:11" ht="15.5" x14ac:dyDescent="0.35">
      <c r="B35" s="56" t="s">
        <v>102</v>
      </c>
      <c r="C35" s="22" t="s">
        <v>76</v>
      </c>
      <c r="D35" s="23" t="s">
        <v>76</v>
      </c>
      <c r="E35" s="25"/>
      <c r="F35" s="25"/>
      <c r="G35" s="23" t="s">
        <v>73</v>
      </c>
      <c r="H35" s="24">
        <v>0</v>
      </c>
      <c r="I35" s="24">
        <f>IF($D35=(Adatok!$D$9),H35*0.13,IF($D35=Adatok!$D$10,H35*0.13,H35*0.27))</f>
        <v>0</v>
      </c>
      <c r="J35" s="55">
        <f>IF($D35=(Adatok!$D$9),H35*1.13,IF($D35=Adatok!$D$10,H35*1.13,H35*1.27))</f>
        <v>0</v>
      </c>
      <c r="K35" s="46">
        <f t="shared" si="0"/>
        <v>0</v>
      </c>
    </row>
    <row r="36" spans="2:11" ht="15.5" x14ac:dyDescent="0.35">
      <c r="B36" s="56" t="s">
        <v>103</v>
      </c>
      <c r="C36" s="22" t="s">
        <v>76</v>
      </c>
      <c r="D36" s="23" t="s">
        <v>76</v>
      </c>
      <c r="E36" s="25"/>
      <c r="F36" s="25"/>
      <c r="G36" s="23" t="s">
        <v>73</v>
      </c>
      <c r="H36" s="24">
        <v>0</v>
      </c>
      <c r="I36" s="24">
        <f>IF($D36=(Adatok!$D$9),H36*0.13,IF($D36=Adatok!$D$10,H36*0.13,H36*0.27))</f>
        <v>0</v>
      </c>
      <c r="J36" s="55">
        <f>IF($D36=(Adatok!$D$9),H36*1.13,IF($D36=Adatok!$D$10,H36*1.13,H36*1.27))</f>
        <v>0</v>
      </c>
      <c r="K36" s="46">
        <f t="shared" si="0"/>
        <v>0</v>
      </c>
    </row>
    <row r="37" spans="2:11" ht="15.5" x14ac:dyDescent="0.35">
      <c r="B37" s="56" t="s">
        <v>104</v>
      </c>
      <c r="C37" s="22" t="s">
        <v>76</v>
      </c>
      <c r="D37" s="23" t="s">
        <v>76</v>
      </c>
      <c r="E37" s="25"/>
      <c r="F37" s="25"/>
      <c r="G37" s="23" t="s">
        <v>73</v>
      </c>
      <c r="H37" s="24">
        <v>0</v>
      </c>
      <c r="I37" s="24">
        <f>IF($D37=(Adatok!$D$9),H37*0.13,IF($D37=Adatok!$D$10,H37*0.13,H37*0.27))</f>
        <v>0</v>
      </c>
      <c r="J37" s="55">
        <f>IF($D37=(Adatok!$D$9),H37*1.13,IF($D37=Adatok!$D$10,H37*1.13,H37*1.27))</f>
        <v>0</v>
      </c>
      <c r="K37" s="46">
        <f t="shared" si="0"/>
        <v>0</v>
      </c>
    </row>
    <row r="38" spans="2:11" ht="15.5" x14ac:dyDescent="0.35">
      <c r="B38" s="56" t="s">
        <v>105</v>
      </c>
      <c r="C38" s="22" t="s">
        <v>76</v>
      </c>
      <c r="D38" s="23" t="s">
        <v>76</v>
      </c>
      <c r="E38" s="25"/>
      <c r="F38" s="25"/>
      <c r="G38" s="23" t="s">
        <v>73</v>
      </c>
      <c r="H38" s="24">
        <v>0</v>
      </c>
      <c r="I38" s="24">
        <f>IF($D38=(Adatok!$D$9),H38*0.13,IF($D38=Adatok!$D$10,H38*0.13,H38*0.27))</f>
        <v>0</v>
      </c>
      <c r="J38" s="55">
        <f>IF($D38=(Adatok!$D$9),H38*1.13,IF($D38=Adatok!$D$10,H38*1.13,H38*1.27))</f>
        <v>0</v>
      </c>
      <c r="K38" s="46">
        <f t="shared" si="0"/>
        <v>0</v>
      </c>
    </row>
    <row r="39" spans="2:11" ht="15.5" x14ac:dyDescent="0.35">
      <c r="B39" s="56" t="s">
        <v>106</v>
      </c>
      <c r="C39" s="22" t="s">
        <v>76</v>
      </c>
      <c r="D39" s="23" t="s">
        <v>76</v>
      </c>
      <c r="E39" s="25"/>
      <c r="F39" s="25"/>
      <c r="G39" s="23" t="s">
        <v>73</v>
      </c>
      <c r="H39" s="24">
        <v>0</v>
      </c>
      <c r="I39" s="24">
        <f>IF($D39=(Adatok!$D$9),H39*0.13,IF($D39=Adatok!$D$10,H39*0.13,H39*0.27))</f>
        <v>0</v>
      </c>
      <c r="J39" s="55">
        <f>IF($D39=(Adatok!$D$9),H39*1.13,IF($D39=Adatok!$D$10,H39*1.13,H39*1.27))</f>
        <v>0</v>
      </c>
      <c r="K39" s="46">
        <f t="shared" si="0"/>
        <v>0</v>
      </c>
    </row>
    <row r="40" spans="2:11" ht="15.5" x14ac:dyDescent="0.35">
      <c r="B40" s="56" t="s">
        <v>107</v>
      </c>
      <c r="C40" s="22" t="s">
        <v>76</v>
      </c>
      <c r="D40" s="23" t="s">
        <v>76</v>
      </c>
      <c r="E40" s="25"/>
      <c r="F40" s="25"/>
      <c r="G40" s="23" t="s">
        <v>73</v>
      </c>
      <c r="H40" s="24">
        <v>0</v>
      </c>
      <c r="I40" s="24">
        <f>IF($D40=(Adatok!$D$9),H40*0.13,IF($D40=Adatok!$D$10,H40*0.13,H40*0.27))</f>
        <v>0</v>
      </c>
      <c r="J40" s="55">
        <f>IF($D40=(Adatok!$D$9),H40*1.13,IF($D40=Adatok!$D$10,H40*1.13,H40*1.27))</f>
        <v>0</v>
      </c>
      <c r="K40" s="46">
        <f t="shared" si="0"/>
        <v>0</v>
      </c>
    </row>
    <row r="41" spans="2:11" ht="15.5" x14ac:dyDescent="0.35">
      <c r="B41" s="56" t="s">
        <v>108</v>
      </c>
      <c r="C41" s="22" t="s">
        <v>76</v>
      </c>
      <c r="D41" s="23" t="s">
        <v>76</v>
      </c>
      <c r="E41" s="25"/>
      <c r="F41" s="25"/>
      <c r="G41" s="23" t="s">
        <v>73</v>
      </c>
      <c r="H41" s="24">
        <v>0</v>
      </c>
      <c r="I41" s="24">
        <f>IF($D41=(Adatok!$D$9),H41*0.13,IF($D41=Adatok!$D$10,H41*0.13,H41*0.27))</f>
        <v>0</v>
      </c>
      <c r="J41" s="55">
        <f>IF($D41=(Adatok!$D$9),H41*1.13,IF($D41=Adatok!$D$10,H41*1.13,H41*1.27))</f>
        <v>0</v>
      </c>
      <c r="K41" s="46">
        <f t="shared" si="0"/>
        <v>0</v>
      </c>
    </row>
    <row r="42" spans="2:11" ht="15.5" x14ac:dyDescent="0.35">
      <c r="B42" s="56" t="s">
        <v>109</v>
      </c>
      <c r="C42" s="22" t="s">
        <v>76</v>
      </c>
      <c r="D42" s="23" t="s">
        <v>76</v>
      </c>
      <c r="E42" s="25"/>
      <c r="F42" s="25"/>
      <c r="G42" s="23" t="s">
        <v>73</v>
      </c>
      <c r="H42" s="24">
        <v>0</v>
      </c>
      <c r="I42" s="24">
        <f>IF($D42=(Adatok!$D$9),H42*0.13,IF($D42=Adatok!$D$10,H42*0.13,H42*0.27))</f>
        <v>0</v>
      </c>
      <c r="J42" s="55">
        <f>IF($D42=(Adatok!$D$9),H42*1.13,IF($D42=Adatok!$D$10,H42*1.13,H42*1.27))</f>
        <v>0</v>
      </c>
      <c r="K42" s="46">
        <f t="shared" si="0"/>
        <v>0</v>
      </c>
    </row>
    <row r="43" spans="2:11" ht="15.5" x14ac:dyDescent="0.35">
      <c r="B43" s="56" t="s">
        <v>110</v>
      </c>
      <c r="C43" s="22" t="s">
        <v>76</v>
      </c>
      <c r="D43" s="23" t="s">
        <v>76</v>
      </c>
      <c r="E43" s="25"/>
      <c r="F43" s="25"/>
      <c r="G43" s="23" t="s">
        <v>73</v>
      </c>
      <c r="H43" s="24">
        <v>0</v>
      </c>
      <c r="I43" s="24">
        <f>IF($D43=(Adatok!$D$9),H43*0.13,IF($D43=Adatok!$D$10,H43*0.13,H43*0.27))</f>
        <v>0</v>
      </c>
      <c r="J43" s="55">
        <f>IF($D43=(Adatok!$D$9),H43*1.13,IF($D43=Adatok!$D$10,H43*1.13,H43*1.27))</f>
        <v>0</v>
      </c>
      <c r="K43" s="46">
        <f t="shared" si="0"/>
        <v>0</v>
      </c>
    </row>
    <row r="44" spans="2:11" ht="15.5" x14ac:dyDescent="0.35">
      <c r="B44" s="56" t="s">
        <v>111</v>
      </c>
      <c r="C44" s="22" t="s">
        <v>76</v>
      </c>
      <c r="D44" s="23" t="s">
        <v>76</v>
      </c>
      <c r="E44" s="25"/>
      <c r="F44" s="25"/>
      <c r="G44" s="23" t="s">
        <v>73</v>
      </c>
      <c r="H44" s="24">
        <v>0</v>
      </c>
      <c r="I44" s="24">
        <f>IF($D44=(Adatok!$D$9),H44*0.13,IF($D44=Adatok!$D$10,H44*0.13,H44*0.27))</f>
        <v>0</v>
      </c>
      <c r="J44" s="55">
        <f>IF($D44=(Adatok!$D$9),H44*1.13,IF($D44=Adatok!$D$10,H44*1.13,H44*1.27))</f>
        <v>0</v>
      </c>
      <c r="K44" s="46">
        <f t="shared" si="0"/>
        <v>0</v>
      </c>
    </row>
    <row r="45" spans="2:11" ht="15.5" x14ac:dyDescent="0.35">
      <c r="B45" s="56" t="s">
        <v>112</v>
      </c>
      <c r="C45" s="22" t="s">
        <v>76</v>
      </c>
      <c r="D45" s="23" t="s">
        <v>76</v>
      </c>
      <c r="E45" s="25"/>
      <c r="F45" s="25"/>
      <c r="G45" s="23" t="s">
        <v>73</v>
      </c>
      <c r="H45" s="24">
        <v>0</v>
      </c>
      <c r="I45" s="24">
        <f>IF($D45=(Adatok!$D$9),H45*0.13,IF($D45=Adatok!$D$10,H45*0.13,H45*0.27))</f>
        <v>0</v>
      </c>
      <c r="J45" s="55">
        <f>IF($D45=(Adatok!$D$9),H45*1.13,IF($D45=Adatok!$D$10,H45*1.13,H45*1.27))</f>
        <v>0</v>
      </c>
      <c r="K45" s="46">
        <f t="shared" si="0"/>
        <v>0</v>
      </c>
    </row>
    <row r="46" spans="2:11" ht="15.5" x14ac:dyDescent="0.35">
      <c r="B46" s="56" t="s">
        <v>113</v>
      </c>
      <c r="C46" s="22" t="s">
        <v>76</v>
      </c>
      <c r="D46" s="23" t="s">
        <v>76</v>
      </c>
      <c r="E46" s="25"/>
      <c r="F46" s="25"/>
      <c r="G46" s="23" t="s">
        <v>73</v>
      </c>
      <c r="H46" s="24">
        <v>0</v>
      </c>
      <c r="I46" s="24">
        <f>IF($D46=(Adatok!$D$9),H46*0.13,IF($D46=Adatok!$D$10,H46*0.13,H46*0.27))</f>
        <v>0</v>
      </c>
      <c r="J46" s="55">
        <f>IF($D46=(Adatok!$D$9),H46*1.13,IF($D46=Adatok!$D$10,H46*1.13,H46*1.27))</f>
        <v>0</v>
      </c>
      <c r="K46" s="46">
        <f t="shared" si="0"/>
        <v>0</v>
      </c>
    </row>
    <row r="47" spans="2:11" ht="15.5" x14ac:dyDescent="0.35">
      <c r="B47" s="56" t="s">
        <v>114</v>
      </c>
      <c r="C47" s="22" t="s">
        <v>76</v>
      </c>
      <c r="D47" s="23" t="s">
        <v>76</v>
      </c>
      <c r="E47" s="25"/>
      <c r="F47" s="25"/>
      <c r="G47" s="23" t="s">
        <v>73</v>
      </c>
      <c r="H47" s="24">
        <v>0</v>
      </c>
      <c r="I47" s="24">
        <f>IF($D47=(Adatok!$D$9),H47*0.13,IF($D47=Adatok!$D$10,H47*0.13,H47*0.27))</f>
        <v>0</v>
      </c>
      <c r="J47" s="55">
        <f>IF($D47=(Adatok!$D$9),H47*1.13,IF($D47=Adatok!$D$10,H47*1.13,H47*1.27))</f>
        <v>0</v>
      </c>
      <c r="K47" s="46">
        <f t="shared" si="0"/>
        <v>0</v>
      </c>
    </row>
    <row r="48" spans="2:11" ht="15.5" x14ac:dyDescent="0.35">
      <c r="B48" s="56" t="s">
        <v>115</v>
      </c>
      <c r="C48" s="22" t="s">
        <v>76</v>
      </c>
      <c r="D48" s="23" t="s">
        <v>76</v>
      </c>
      <c r="E48" s="25"/>
      <c r="F48" s="25"/>
      <c r="G48" s="23" t="s">
        <v>73</v>
      </c>
      <c r="H48" s="24">
        <v>0</v>
      </c>
      <c r="I48" s="24">
        <f>IF($D48=(Adatok!$D$9),H48*0.13,IF($D48=Adatok!$D$10,H48*0.13,H48*0.27))</f>
        <v>0</v>
      </c>
      <c r="J48" s="55">
        <f>IF($D48=(Adatok!$D$9),H48*1.13,IF($D48=Adatok!$D$10,H48*1.13,H48*1.27))</f>
        <v>0</v>
      </c>
      <c r="K48" s="46">
        <f t="shared" si="0"/>
        <v>0</v>
      </c>
    </row>
    <row r="49" spans="2:15" ht="15.5" x14ac:dyDescent="0.35">
      <c r="B49" s="56" t="s">
        <v>116</v>
      </c>
      <c r="C49" s="22" t="s">
        <v>76</v>
      </c>
      <c r="D49" s="23" t="s">
        <v>76</v>
      </c>
      <c r="E49" s="25"/>
      <c r="F49" s="25"/>
      <c r="G49" s="23" t="s">
        <v>73</v>
      </c>
      <c r="H49" s="24">
        <v>0</v>
      </c>
      <c r="I49" s="24">
        <f>IF($D49=(Adatok!$D$9),H49*0.13,IF($D49=Adatok!$D$10,H49*0.13,H49*0.27))</f>
        <v>0</v>
      </c>
      <c r="J49" s="55">
        <f>IF($D49=(Adatok!$D$9),H49*1.13,IF($D49=Adatok!$D$10,H49*1.13,H49*1.27))</f>
        <v>0</v>
      </c>
      <c r="K49" s="46">
        <f t="shared" si="0"/>
        <v>0</v>
      </c>
    </row>
    <row r="50" spans="2:15" ht="15.5" x14ac:dyDescent="0.35">
      <c r="B50" s="56" t="s">
        <v>117</v>
      </c>
      <c r="C50" s="22" t="s">
        <v>76</v>
      </c>
      <c r="D50" s="23" t="s">
        <v>76</v>
      </c>
      <c r="E50" s="25"/>
      <c r="F50" s="25"/>
      <c r="G50" s="23" t="s">
        <v>73</v>
      </c>
      <c r="H50" s="24">
        <v>0</v>
      </c>
      <c r="I50" s="24">
        <f>IF($D50=(Adatok!$D$9),H50*0.13,IF($D50=Adatok!$D$10,H50*0.13,H50*0.27))</f>
        <v>0</v>
      </c>
      <c r="J50" s="55">
        <f>IF($D50=(Adatok!$D$9),H50*1.13,IF($D50=Adatok!$D$10,H50*1.13,H50*1.27))</f>
        <v>0</v>
      </c>
      <c r="K50" s="46">
        <f t="shared" si="0"/>
        <v>0</v>
      </c>
    </row>
    <row r="51" spans="2:15" ht="15.5" x14ac:dyDescent="0.35">
      <c r="B51" s="56" t="s">
        <v>118</v>
      </c>
      <c r="C51" s="22" t="s">
        <v>76</v>
      </c>
      <c r="D51" s="23" t="s">
        <v>76</v>
      </c>
      <c r="E51" s="25"/>
      <c r="F51" s="25"/>
      <c r="G51" s="23" t="s">
        <v>73</v>
      </c>
      <c r="H51" s="24">
        <v>0</v>
      </c>
      <c r="I51" s="24">
        <f>IF($D51=(Adatok!$D$9),H51*0.13,IF($D51=Adatok!$D$10,H51*0.13,H51*0.27))</f>
        <v>0</v>
      </c>
      <c r="J51" s="55">
        <f>IF($D51=(Adatok!$D$9),H51*1.13,IF($D51=Adatok!$D$10,H51*1.13,H51*1.27))</f>
        <v>0</v>
      </c>
      <c r="K51" s="46">
        <f t="shared" si="0"/>
        <v>0</v>
      </c>
    </row>
    <row r="52" spans="2:15" ht="15.5" x14ac:dyDescent="0.35">
      <c r="B52" s="56" t="s">
        <v>119</v>
      </c>
      <c r="C52" s="22" t="s">
        <v>76</v>
      </c>
      <c r="D52" s="23" t="s">
        <v>76</v>
      </c>
      <c r="E52" s="25"/>
      <c r="F52" s="25"/>
      <c r="G52" s="23" t="s">
        <v>73</v>
      </c>
      <c r="H52" s="24">
        <v>0</v>
      </c>
      <c r="I52" s="24">
        <f>IF($D52=(Adatok!$D$9),H52*0.13,IF($D52=Adatok!$D$10,H52*0.13,H52*0.27))</f>
        <v>0</v>
      </c>
      <c r="J52" s="55">
        <f>IF($D52=(Adatok!$D$9),H52*1.13,IF($D52=Adatok!$D$10,H52*1.13,H52*1.27))</f>
        <v>0</v>
      </c>
      <c r="K52" s="46">
        <f t="shared" si="0"/>
        <v>0</v>
      </c>
    </row>
    <row r="53" spans="2:15" ht="15.5" x14ac:dyDescent="0.35">
      <c r="B53" s="56" t="s">
        <v>120</v>
      </c>
      <c r="C53" s="22" t="s">
        <v>76</v>
      </c>
      <c r="D53" s="23" t="s">
        <v>76</v>
      </c>
      <c r="E53" s="25"/>
      <c r="F53" s="25"/>
      <c r="G53" s="23" t="s">
        <v>73</v>
      </c>
      <c r="H53" s="24">
        <v>0</v>
      </c>
      <c r="I53" s="24">
        <f>IF($D53=(Adatok!$D$9),H53*0.13,IF($D53=Adatok!$D$10,H53*0.13,H53*0.27))</f>
        <v>0</v>
      </c>
      <c r="J53" s="55">
        <f>IF($D53=(Adatok!$D$9),H53*1.13,IF($D53=Adatok!$D$10,H53*1.13,H53*1.27))</f>
        <v>0</v>
      </c>
      <c r="K53" s="46">
        <f t="shared" si="0"/>
        <v>0</v>
      </c>
    </row>
    <row r="54" spans="2:15" ht="15.5" x14ac:dyDescent="0.35">
      <c r="B54" s="56" t="s">
        <v>121</v>
      </c>
      <c r="C54" s="22" t="s">
        <v>76</v>
      </c>
      <c r="D54" s="23" t="s">
        <v>76</v>
      </c>
      <c r="E54" s="25"/>
      <c r="F54" s="25"/>
      <c r="G54" s="23" t="s">
        <v>73</v>
      </c>
      <c r="H54" s="24">
        <v>0</v>
      </c>
      <c r="I54" s="24">
        <f>IF($D54=(Adatok!$D$9),H54*0.13,IF($D54=Adatok!$D$10,H54*0.13,H54*0.27))</f>
        <v>0</v>
      </c>
      <c r="J54" s="55">
        <f>IF($D54=(Adatok!$D$9),H54*1.13,IF($D54=Adatok!$D$10,H54*1.13,H54*1.27))</f>
        <v>0</v>
      </c>
      <c r="K54" s="46">
        <f t="shared" si="0"/>
        <v>0</v>
      </c>
    </row>
    <row r="55" spans="2:15" ht="15.5" x14ac:dyDescent="0.35">
      <c r="B55" s="56" t="s">
        <v>122</v>
      </c>
      <c r="C55" s="22" t="s">
        <v>76</v>
      </c>
      <c r="D55" s="23" t="s">
        <v>76</v>
      </c>
      <c r="E55" s="25"/>
      <c r="F55" s="25"/>
      <c r="G55" s="23" t="s">
        <v>73</v>
      </c>
      <c r="H55" s="24">
        <v>0</v>
      </c>
      <c r="I55" s="24">
        <f>IF($D55=(Adatok!$D$9),H55*0.13,IF($D55=Adatok!$D$10,H55*0.13,H55*0.27))</f>
        <v>0</v>
      </c>
      <c r="J55" s="55">
        <f>IF($D55=(Adatok!$D$9),H55*1.13,IF($D55=Adatok!$D$10,H55*1.13,H55*1.27))</f>
        <v>0</v>
      </c>
      <c r="K55" s="46">
        <f t="shared" si="0"/>
        <v>0</v>
      </c>
    </row>
    <row r="56" spans="2:15" ht="15.5" x14ac:dyDescent="0.35">
      <c r="B56" s="56" t="s">
        <v>123</v>
      </c>
      <c r="C56" s="22" t="s">
        <v>76</v>
      </c>
      <c r="D56" s="23" t="s">
        <v>76</v>
      </c>
      <c r="E56" s="25"/>
      <c r="F56" s="25"/>
      <c r="G56" s="23" t="s">
        <v>73</v>
      </c>
      <c r="H56" s="24">
        <v>0</v>
      </c>
      <c r="I56" s="24">
        <f>IF($D56=(Adatok!$D$9),H56*0.13,IF($D56=Adatok!$D$10,H56*0.13,H56*0.27))</f>
        <v>0</v>
      </c>
      <c r="J56" s="55">
        <f>IF($D56=(Adatok!$D$9),H56*1.13,IF($D56=Adatok!$D$10,H56*1.13,H56*1.27))</f>
        <v>0</v>
      </c>
      <c r="K56" s="46">
        <f t="shared" si="0"/>
        <v>0</v>
      </c>
    </row>
    <row r="57" spans="2:15" ht="15.5" x14ac:dyDescent="0.35">
      <c r="B57" s="56" t="s">
        <v>124</v>
      </c>
      <c r="C57" s="22" t="s">
        <v>76</v>
      </c>
      <c r="D57" s="23" t="s">
        <v>76</v>
      </c>
      <c r="E57" s="25"/>
      <c r="F57" s="25"/>
      <c r="G57" s="23" t="s">
        <v>73</v>
      </c>
      <c r="H57" s="24">
        <v>0</v>
      </c>
      <c r="I57" s="24">
        <f>IF($D57=(Adatok!$D$9),H57*0.13,IF($D57=Adatok!$D$10,H57*0.13,H57*0.27))</f>
        <v>0</v>
      </c>
      <c r="J57" s="55">
        <f>IF($D57=(Adatok!$D$9),H57*1.13,IF($D57=Adatok!$D$10,H57*1.13,H57*1.27))</f>
        <v>0</v>
      </c>
      <c r="K57" s="46">
        <f t="shared" si="0"/>
        <v>0</v>
      </c>
    </row>
    <row r="58" spans="2:15" ht="15.5" x14ac:dyDescent="0.35">
      <c r="B58" s="56" t="s">
        <v>125</v>
      </c>
      <c r="C58" s="22" t="s">
        <v>76</v>
      </c>
      <c r="D58" s="23" t="s">
        <v>76</v>
      </c>
      <c r="E58" s="25"/>
      <c r="F58" s="25"/>
      <c r="G58" s="23" t="s">
        <v>73</v>
      </c>
      <c r="H58" s="24">
        <v>0</v>
      </c>
      <c r="I58" s="24">
        <f>IF($D58=(Adatok!$D$9),H58*0.13,IF($D58=Adatok!$D$10,H58*0.13,H58*0.27))</f>
        <v>0</v>
      </c>
      <c r="J58" s="55">
        <f>IF($D58=(Adatok!$D$9),H58*1.13,IF($D58=Adatok!$D$10,H58*1.13,H58*1.27))</f>
        <v>0</v>
      </c>
      <c r="K58" s="46">
        <f t="shared" si="0"/>
        <v>0</v>
      </c>
    </row>
    <row r="59" spans="2:15" ht="15.5" x14ac:dyDescent="0.35">
      <c r="B59" s="56" t="s">
        <v>126</v>
      </c>
      <c r="C59" s="22" t="s">
        <v>76</v>
      </c>
      <c r="D59" s="23" t="s">
        <v>76</v>
      </c>
      <c r="E59" s="25"/>
      <c r="F59" s="25"/>
      <c r="G59" s="23" t="s">
        <v>73</v>
      </c>
      <c r="H59" s="24">
        <v>0</v>
      </c>
      <c r="I59" s="24">
        <f>IF($D59=(Adatok!$D$9),H59*0.13,IF($D59=Adatok!$D$10,H59*0.13,H59*0.27))</f>
        <v>0</v>
      </c>
      <c r="J59" s="55">
        <f>IF($D59=(Adatok!$D$9),H59*1.13,IF($D59=Adatok!$D$10,H59*1.13,H59*1.27))</f>
        <v>0</v>
      </c>
      <c r="K59" s="46">
        <f t="shared" si="0"/>
        <v>0</v>
      </c>
    </row>
    <row r="60" spans="2:15" ht="15.5" x14ac:dyDescent="0.35">
      <c r="B60" s="56" t="s">
        <v>127</v>
      </c>
      <c r="C60" s="22" t="s">
        <v>76</v>
      </c>
      <c r="D60" s="23" t="s">
        <v>76</v>
      </c>
      <c r="E60" s="25"/>
      <c r="F60" s="25"/>
      <c r="G60" s="23" t="s">
        <v>73</v>
      </c>
      <c r="H60" s="24">
        <v>0</v>
      </c>
      <c r="I60" s="24">
        <f>IF($D60=(Adatok!$D$9),H60*0.13,IF($D60=Adatok!$D$10,H60*0.13,H60*0.27))</f>
        <v>0</v>
      </c>
      <c r="J60" s="55">
        <f>IF($D60=(Adatok!$D$9),H60*1.13,IF($D60=Adatok!$D$10,H60*1.13,H60*1.27))</f>
        <v>0</v>
      </c>
      <c r="K60" s="46">
        <f t="shared" si="0"/>
        <v>0</v>
      </c>
    </row>
    <row r="61" spans="2:15" ht="16" thickBot="1" x14ac:dyDescent="0.4">
      <c r="B61" s="57" t="s">
        <v>128</v>
      </c>
      <c r="C61" s="26" t="s">
        <v>76</v>
      </c>
      <c r="D61" s="27" t="s">
        <v>76</v>
      </c>
      <c r="E61" s="28"/>
      <c r="F61" s="28"/>
      <c r="G61" s="27" t="s">
        <v>73</v>
      </c>
      <c r="H61" s="29">
        <v>0</v>
      </c>
      <c r="I61" s="24">
        <f>IF($D61=(Adatok!$D$9),H61*0.13,IF($D61=Adatok!$D$10,H61*0.13,H61*0.27))</f>
        <v>0</v>
      </c>
      <c r="J61" s="55">
        <f>IF($D61=(Adatok!$D$9),H61*1.13,IF($D61=Adatok!$D$10,H61*1.13,H61*1.27))</f>
        <v>0</v>
      </c>
      <c r="K61" s="46">
        <f t="shared" si="0"/>
        <v>0</v>
      </c>
    </row>
    <row r="62" spans="2:15" ht="16" thickBot="1" x14ac:dyDescent="0.4">
      <c r="B62" s="110" t="s">
        <v>129</v>
      </c>
      <c r="C62" s="111"/>
      <c r="D62" s="111"/>
      <c r="E62" s="111"/>
      <c r="F62" s="111"/>
      <c r="G62" s="111"/>
      <c r="H62" s="111"/>
      <c r="I62" s="111"/>
      <c r="J62" s="111"/>
      <c r="K62" s="47">
        <f>SUM(K12:K61)</f>
        <v>0</v>
      </c>
    </row>
    <row r="63" spans="2:15" ht="56.4" customHeight="1" x14ac:dyDescent="0.35">
      <c r="B63" s="108"/>
      <c r="C63" s="109"/>
      <c r="D63" s="108" t="e" vm="3">
        <v>#VALUE!</v>
      </c>
      <c r="E63" s="109"/>
      <c r="F63" s="109"/>
      <c r="G63" s="109"/>
      <c r="H63" s="109"/>
      <c r="I63" s="109"/>
      <c r="J63" s="109"/>
      <c r="K63" s="109"/>
      <c r="L63" s="58"/>
      <c r="M63" s="58"/>
      <c r="N63" s="58"/>
      <c r="O63" s="58"/>
    </row>
  </sheetData>
  <sheetProtection algorithmName="SHA-512" hashValue="6NoBUP7cO/pJk6llUv0RjYkRHp5vWgYk4BjutF9mje3GcNNtgENuOPFkb2aMjtxFQNZq7yW2p/I0s0+pcCRcrw==" saltValue="8eWNGP+n7LnXJ6NmoHyXbA==" spinCount="100000" sheet="1" objects="1" scenarios="1"/>
  <mergeCells count="19">
    <mergeCell ref="D63:K63"/>
    <mergeCell ref="B63:C63"/>
    <mergeCell ref="B62:J62"/>
    <mergeCell ref="B7:C7"/>
    <mergeCell ref="B9:C9"/>
    <mergeCell ref="D7:K7"/>
    <mergeCell ref="D8:K8"/>
    <mergeCell ref="D9:K9"/>
    <mergeCell ref="M1:O1"/>
    <mergeCell ref="B8:C8"/>
    <mergeCell ref="D4:K4"/>
    <mergeCell ref="D5:K5"/>
    <mergeCell ref="D6:K6"/>
    <mergeCell ref="B1:K1"/>
    <mergeCell ref="B2:K2"/>
    <mergeCell ref="B3:K3"/>
    <mergeCell ref="B4:C4"/>
    <mergeCell ref="B6:C6"/>
    <mergeCell ref="B5:C5"/>
  </mergeCells>
  <phoneticPr fontId="11" type="noConversion"/>
  <conditionalFormatting sqref="J1:K1 J3:K3 H11 J64:K1048576">
    <cfRule type="cellIs" dxfId="6" priority="7" operator="equal">
      <formula>"Nem releváns"</formula>
    </cfRule>
  </conditionalFormatting>
  <conditionalFormatting sqref="J10:K10 I11:J61">
    <cfRule type="cellIs" dxfId="5" priority="11" operator="equal">
      <formula>"Nem releváns"</formula>
    </cfRule>
  </conditionalFormatting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52B8E8FF-9658-44FD-834E-232AC802C39E}">
          <x14:formula1>
            <xm:f>Adatok!$D$2:$D$10</xm:f>
          </x14:formula1>
          <xm:sqref>D12:D61</xm:sqref>
        </x14:dataValidation>
        <x14:dataValidation type="list" showInputMessage="1" showErrorMessage="1" xr:uid="{D3DB44BA-36B2-40DF-A361-D7D8F589FB0E}">
          <x14:formula1>
            <xm:f>Adatok!$B$2:$B$8</xm:f>
          </x14:formula1>
          <xm:sqref>C12:C61</xm:sqref>
        </x14:dataValidation>
        <x14:dataValidation type="list" showInputMessage="1" showErrorMessage="1" xr:uid="{C0FDA938-A311-47A5-836E-626EA14F5EB6}">
          <x14:formula1>
            <xm:f>Adatok!$B$13:$B$14</xm:f>
          </x14:formula1>
          <xm:sqref>D9:K9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5AEF-ECB9-4787-B2CA-C77539D0D538}">
  <sheetPr codeName="Munka4">
    <pageSetUpPr fitToPage="1"/>
  </sheetPr>
  <dimension ref="A1:J12"/>
  <sheetViews>
    <sheetView zoomScale="80" zoomScaleNormal="80" workbookViewId="0">
      <selection activeCell="I11" sqref="I11"/>
    </sheetView>
  </sheetViews>
  <sheetFormatPr defaultColWidth="8.81640625" defaultRowHeight="15.5" x14ac:dyDescent="0.35"/>
  <cols>
    <col min="1" max="1" width="48.1796875" style="61" customWidth="1"/>
    <col min="2" max="2" width="32" style="61" customWidth="1"/>
    <col min="3" max="3" width="33.453125" style="61" customWidth="1"/>
    <col min="4" max="4" width="6.54296875" style="61" customWidth="1"/>
    <col min="5" max="8" width="5.81640625" style="61" customWidth="1"/>
    <col min="9" max="9" width="36.1796875" style="61" bestFit="1" customWidth="1"/>
    <col min="10" max="16384" width="8.81640625" style="61"/>
  </cols>
  <sheetData>
    <row r="1" spans="1:10" s="59" customFormat="1" ht="21.65" customHeight="1" thickBot="1" x14ac:dyDescent="0.4">
      <c r="A1" s="123" t="s">
        <v>130</v>
      </c>
      <c r="B1" s="124"/>
      <c r="C1" s="124"/>
      <c r="D1" s="124"/>
      <c r="E1" s="124"/>
      <c r="F1" s="124"/>
      <c r="G1" s="124"/>
      <c r="H1" s="124"/>
      <c r="I1" s="125"/>
    </row>
    <row r="2" spans="1:10" ht="33.65" customHeight="1" x14ac:dyDescent="0.35">
      <c r="A2" s="126" t="s">
        <v>17</v>
      </c>
      <c r="B2" s="127"/>
      <c r="C2" s="128" t="s">
        <v>131</v>
      </c>
      <c r="D2" s="127"/>
      <c r="E2" s="127"/>
      <c r="F2" s="120" t="s">
        <v>132</v>
      </c>
      <c r="G2" s="121"/>
      <c r="H2" s="121"/>
      <c r="I2" s="60" t="s">
        <v>133</v>
      </c>
    </row>
    <row r="3" spans="1:10" ht="16" customHeight="1" x14ac:dyDescent="0.35">
      <c r="A3" s="118" t="str">
        <f>Adatok!D3</f>
        <v>11. Immateriális javak</v>
      </c>
      <c r="B3" s="119"/>
      <c r="C3" s="130">
        <v>0.3</v>
      </c>
      <c r="D3" s="130"/>
      <c r="E3" s="130"/>
      <c r="F3" s="122" t="str">
        <f>IF((I3+I4+I5+I6)=0,"Igen",IFERROR(IF((I3+I4+I5+I6)/$I$11&lt;=C3,"Igen","Nem"),""))</f>
        <v>Igen</v>
      </c>
      <c r="G3" s="122"/>
      <c r="H3" s="122"/>
      <c r="I3" s="62">
        <f>SUMIF('Költségvetési Terv'!$D$12:$D$61,A3,'Költségvetési Terv'!$K$12:$K$61)</f>
        <v>0</v>
      </c>
    </row>
    <row r="4" spans="1:10" ht="16" customHeight="1" x14ac:dyDescent="0.35">
      <c r="A4" s="118" t="str">
        <f>Adatok!D4</f>
        <v>13. Műszaki berendezések, gépek, járművek</v>
      </c>
      <c r="B4" s="119"/>
      <c r="C4" s="133"/>
      <c r="D4" s="133"/>
      <c r="E4" s="133"/>
      <c r="F4" s="122"/>
      <c r="G4" s="122"/>
      <c r="H4" s="122"/>
      <c r="I4" s="62">
        <f>SUMIF('Költségvetési Terv'!$D$12:$D$61,A4,'Költségvetési Terv'!$K$12:$K$61)</f>
        <v>0</v>
      </c>
    </row>
    <row r="5" spans="1:10" ht="15" customHeight="1" x14ac:dyDescent="0.35">
      <c r="A5" s="118" t="str">
        <f>Adatok!D5</f>
        <v>14. Egyéb berendezések, felszerelések, járművek</v>
      </c>
      <c r="B5" s="119"/>
      <c r="C5" s="133"/>
      <c r="D5" s="133"/>
      <c r="E5" s="133"/>
      <c r="F5" s="122"/>
      <c r="G5" s="122"/>
      <c r="H5" s="122"/>
      <c r="I5" s="62">
        <f>SUMIF('Költségvetési Terv'!$D$12:$D$61,A5,'Költségvetési Terv'!$K$12:$K$61)</f>
        <v>0</v>
      </c>
    </row>
    <row r="6" spans="1:10" ht="15" customHeight="1" x14ac:dyDescent="0.35">
      <c r="A6" s="118" t="s">
        <v>49</v>
      </c>
      <c r="B6" s="119"/>
      <c r="C6" s="133"/>
      <c r="D6" s="133"/>
      <c r="E6" s="133"/>
      <c r="F6" s="122"/>
      <c r="G6" s="122"/>
      <c r="H6" s="122"/>
      <c r="I6" s="62">
        <f>SUMIF('Költségvetési Terv'!$D$12:$D$61,A6,'Költségvetési Terv'!$K$12:$K$61)</f>
        <v>0</v>
      </c>
    </row>
    <row r="7" spans="1:10" ht="15" customHeight="1" x14ac:dyDescent="0.35">
      <c r="A7" s="118" t="s">
        <v>52</v>
      </c>
      <c r="B7" s="119"/>
      <c r="C7" s="130" t="s">
        <v>134</v>
      </c>
      <c r="D7" s="130"/>
      <c r="E7" s="130"/>
      <c r="F7" s="117" t="s">
        <v>134</v>
      </c>
      <c r="G7" s="117"/>
      <c r="H7" s="117"/>
      <c r="I7" s="62">
        <f>SUMIF('Költségvetési Terv'!$D$12:$D$61,A7,'Költségvetési Terv'!$K$12:$K$61)</f>
        <v>0</v>
      </c>
    </row>
    <row r="8" spans="1:10" ht="15" customHeight="1" x14ac:dyDescent="0.35">
      <c r="A8" s="118" t="s">
        <v>55</v>
      </c>
      <c r="B8" s="119"/>
      <c r="C8" s="130" t="s">
        <v>134</v>
      </c>
      <c r="D8" s="130"/>
      <c r="E8" s="130"/>
      <c r="F8" s="117" t="s">
        <v>134</v>
      </c>
      <c r="G8" s="117"/>
      <c r="H8" s="117"/>
      <c r="I8" s="62">
        <f>SUMIF('Költségvetési Terv'!$D$12:$D$61,A8,'Költségvetési Terv'!$K$12:$K$61)</f>
        <v>0</v>
      </c>
    </row>
    <row r="9" spans="1:10" ht="15.65" customHeight="1" x14ac:dyDescent="0.35">
      <c r="A9" s="118" t="str">
        <f>Adatok!D9</f>
        <v>54-56. Kutató-fejlesztő munkatárs bérköltség, személyi jellegű kifizetések és bérjárulékok</v>
      </c>
      <c r="B9" s="119"/>
      <c r="C9" s="129" t="s">
        <v>134</v>
      </c>
      <c r="D9" s="129"/>
      <c r="E9" s="129"/>
      <c r="F9" s="117" t="s">
        <v>134</v>
      </c>
      <c r="G9" s="117"/>
      <c r="H9" s="117"/>
      <c r="I9" s="63">
        <f>SUMIF('Költségvetési Terv'!$D$12:$D$61,A9,'Költségvetési Terv'!$K$12:$K$61)</f>
        <v>0</v>
      </c>
    </row>
    <row r="10" spans="1:10" ht="16.399999999999999" customHeight="1" x14ac:dyDescent="0.35">
      <c r="A10" s="118" t="str">
        <f>Adatok!D10</f>
        <v>54-56. Technikus, segédszemélyzet bérköltség, személyi jellegű kifizetések és bérjárulékok</v>
      </c>
      <c r="B10" s="119"/>
      <c r="C10" s="129"/>
      <c r="D10" s="129"/>
      <c r="E10" s="129"/>
      <c r="F10" s="117"/>
      <c r="G10" s="117"/>
      <c r="H10" s="117"/>
      <c r="I10" s="63">
        <f>SUMIF('Költségvetési Terv'!$D$12:$D$61,A10,'Költségvetési Terv'!$K$12:$K$61)</f>
        <v>0</v>
      </c>
    </row>
    <row r="11" spans="1:10" ht="21.5" thickBot="1" x14ac:dyDescent="0.55000000000000004">
      <c r="A11" s="131" t="s">
        <v>135</v>
      </c>
      <c r="B11" s="132"/>
      <c r="C11" s="132"/>
      <c r="D11" s="132"/>
      <c r="E11" s="132"/>
      <c r="F11" s="132"/>
      <c r="G11" s="132"/>
      <c r="H11" s="132"/>
      <c r="I11" s="64" t="str">
        <f>IF(OR(SUM(I3:I10)&lt;5000000, SUM(I1:I10)&gt;20000000),"HIBA",SUM(I1:I10))</f>
        <v>HIBA</v>
      </c>
    </row>
    <row r="12" spans="1:10" ht="56.4" customHeight="1" x14ac:dyDescent="0.35">
      <c r="A12" s="65"/>
      <c r="B12" s="108" t="e" vm="3">
        <v>#VALUE!</v>
      </c>
      <c r="C12" s="109"/>
      <c r="D12" s="109"/>
      <c r="E12" s="109"/>
      <c r="F12" s="109"/>
      <c r="G12" s="109"/>
      <c r="H12" s="109"/>
      <c r="I12" s="109"/>
      <c r="J12" s="58"/>
    </row>
  </sheetData>
  <sheetProtection algorithmName="SHA-512" hashValue="+7ZyRImtJov1BtdwmRp5rnFTvB+Cf48wJCCrEUI8GTW2yoQcMW6ElNmzGIyFFeV2Jal/abcSH4qhMpUwlcW5IA==" saltValue="MdzcXDzWwGigpujwF7Xi4w==" spinCount="100000" sheet="1" objects="1" scenarios="1"/>
  <mergeCells count="22">
    <mergeCell ref="B12:I12"/>
    <mergeCell ref="A1:I1"/>
    <mergeCell ref="A2:B2"/>
    <mergeCell ref="C2:E2"/>
    <mergeCell ref="A9:B9"/>
    <mergeCell ref="C9:E10"/>
    <mergeCell ref="C7:E7"/>
    <mergeCell ref="C8:E8"/>
    <mergeCell ref="A3:B3"/>
    <mergeCell ref="A4:B4"/>
    <mergeCell ref="A5:B5"/>
    <mergeCell ref="A11:H11"/>
    <mergeCell ref="C3:E6"/>
    <mergeCell ref="A8:B8"/>
    <mergeCell ref="A7:B7"/>
    <mergeCell ref="A10:B10"/>
    <mergeCell ref="F9:H10"/>
    <mergeCell ref="A6:B6"/>
    <mergeCell ref="F2:H2"/>
    <mergeCell ref="F3:H6"/>
    <mergeCell ref="F7:H7"/>
    <mergeCell ref="F8:H8"/>
  </mergeCells>
  <conditionalFormatting sqref="F3">
    <cfRule type="cellIs" dxfId="4" priority="4" operator="equal">
      <formula>"Nem"</formula>
    </cfRule>
    <cfRule type="cellIs" dxfId="3" priority="5" operator="equal">
      <formula>"Igen"</formula>
    </cfRule>
  </conditionalFormatting>
  <conditionalFormatting sqref="F2:H2">
    <cfRule type="cellIs" dxfId="2" priority="7" operator="equal">
      <formula>"Igen"</formula>
    </cfRule>
  </conditionalFormatting>
  <conditionalFormatting sqref="I3:I10">
    <cfRule type="containsBlanks" dxfId="1" priority="25">
      <formula>LEN(TRIM(I3))=0</formula>
    </cfRule>
  </conditionalFormatting>
  <conditionalFormatting sqref="I11">
    <cfRule type="expression" dxfId="0" priority="1">
      <formula>$I$11="HIBA"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&amp;C&amp;"Garamond,Normál"Összesítő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A08-5A25-4E12-824C-099D9CB3A4E7}">
  <sheetPr codeName="Munka5"/>
  <dimension ref="A1:Y1000"/>
  <sheetViews>
    <sheetView zoomScale="115" zoomScaleNormal="115" workbookViewId="0">
      <selection activeCell="B22" sqref="B22"/>
    </sheetView>
  </sheetViews>
  <sheetFormatPr defaultColWidth="14.453125" defaultRowHeight="15" customHeight="1" x14ac:dyDescent="0.35"/>
  <cols>
    <col min="1" max="1" width="9.1796875" customWidth="1"/>
    <col min="2" max="2" width="68.1796875" customWidth="1"/>
    <col min="3" max="3" width="9.1796875" customWidth="1"/>
    <col min="4" max="4" width="68.1796875" customWidth="1"/>
    <col min="5" max="25" width="9.1796875" customWidth="1"/>
  </cols>
  <sheetData>
    <row r="1" spans="1:25" ht="12.75" customHeight="1" x14ac:dyDescent="0.35">
      <c r="A1" s="5"/>
      <c r="B1" s="8" t="s">
        <v>14</v>
      </c>
      <c r="C1" s="6"/>
      <c r="D1" s="8" t="s">
        <v>136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2.75" customHeight="1" x14ac:dyDescent="0.35">
      <c r="A2" s="5"/>
      <c r="B2" s="6" t="s">
        <v>76</v>
      </c>
      <c r="C2" s="6"/>
      <c r="D2" s="6" t="s">
        <v>76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2.75" customHeight="1" x14ac:dyDescent="0.35">
      <c r="A3" s="5"/>
      <c r="B3" s="6" t="s">
        <v>72</v>
      </c>
      <c r="C3" s="7"/>
      <c r="D3" s="6" t="s">
        <v>42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2.75" customHeight="1" x14ac:dyDescent="0.35">
      <c r="A4" s="5"/>
      <c r="B4" s="5" t="s">
        <v>75</v>
      </c>
      <c r="C4" s="7"/>
      <c r="D4" s="6" t="s">
        <v>45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2.75" customHeight="1" x14ac:dyDescent="0.35">
      <c r="A5" s="5"/>
      <c r="B5" s="6" t="s">
        <v>78</v>
      </c>
      <c r="C5" s="7"/>
      <c r="D5" s="6" t="s">
        <v>48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2.75" customHeight="1" x14ac:dyDescent="0.35">
      <c r="A6" s="5"/>
      <c r="B6" s="6" t="s">
        <v>80</v>
      </c>
      <c r="C6" s="7"/>
      <c r="D6" s="6" t="s">
        <v>49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2.75" customHeight="1" x14ac:dyDescent="0.35">
      <c r="A7" s="5"/>
      <c r="B7" s="6" t="s">
        <v>82</v>
      </c>
      <c r="C7" s="7"/>
      <c r="D7" s="6" t="s">
        <v>52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.75" customHeight="1" x14ac:dyDescent="0.35">
      <c r="A8" s="5"/>
      <c r="B8" s="6" t="s">
        <v>84</v>
      </c>
      <c r="C8" s="7"/>
      <c r="D8" s="6" t="s">
        <v>55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 customHeight="1" x14ac:dyDescent="0.35">
      <c r="A9" s="5"/>
      <c r="B9" s="6"/>
      <c r="C9" s="7"/>
      <c r="D9" s="6" t="s">
        <v>58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.75" customHeight="1" x14ac:dyDescent="0.35">
      <c r="A10" s="5"/>
      <c r="B10" s="6"/>
      <c r="C10" s="7"/>
      <c r="D10" s="6" t="s">
        <v>61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.75" customHeight="1" x14ac:dyDescent="0.35">
      <c r="A11" s="5"/>
      <c r="B11" s="6"/>
      <c r="C11" s="7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.75" customHeight="1" x14ac:dyDescent="0.35">
      <c r="A12" s="5"/>
      <c r="B12" s="8" t="s">
        <v>135</v>
      </c>
      <c r="C12" s="7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5" x14ac:dyDescent="0.35">
      <c r="A13" s="5"/>
      <c r="B13" s="6" t="s">
        <v>137</v>
      </c>
      <c r="C13" s="7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.75" customHeight="1" x14ac:dyDescent="0.35">
      <c r="A14" s="5"/>
      <c r="B14" s="6" t="s">
        <v>138</v>
      </c>
      <c r="C14" s="7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.75" customHeight="1" x14ac:dyDescent="0.35">
      <c r="A15" s="5"/>
      <c r="B15" s="5"/>
      <c r="C15" s="7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.75" customHeight="1" x14ac:dyDescent="0.35">
      <c r="A16" s="5"/>
      <c r="B16" s="6"/>
      <c r="C16" s="7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.75" customHeight="1" x14ac:dyDescent="0.35">
      <c r="A17" s="5"/>
      <c r="B17" s="6"/>
      <c r="C17" s="7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.75" customHeight="1" x14ac:dyDescent="0.35">
      <c r="A18" s="5"/>
      <c r="B18" s="6"/>
      <c r="C18" s="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.75" customHeight="1" x14ac:dyDescent="0.35">
      <c r="A19" s="5"/>
      <c r="B19" s="6"/>
      <c r="C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.75" customHeight="1" x14ac:dyDescent="0.35">
      <c r="A20" s="5"/>
      <c r="B20" s="6"/>
      <c r="C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.75" customHeight="1" x14ac:dyDescent="0.35">
      <c r="A21" s="5"/>
      <c r="B21" s="6"/>
      <c r="C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.75" customHeight="1" x14ac:dyDescent="0.35">
      <c r="A22" s="5"/>
      <c r="B22" s="6"/>
      <c r="C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2.75" customHeight="1" x14ac:dyDescent="0.35">
      <c r="A23" s="5"/>
      <c r="B23" s="6"/>
      <c r="C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 customHeight="1" x14ac:dyDescent="0.35">
      <c r="A24" s="5"/>
      <c r="B24" s="6"/>
      <c r="C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2.75" customHeight="1" x14ac:dyDescent="0.35">
      <c r="A25" s="5"/>
      <c r="B25" s="6"/>
      <c r="C25" s="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.75" customHeight="1" x14ac:dyDescent="0.35">
      <c r="A26" s="5"/>
      <c r="B26" s="5"/>
      <c r="C26" s="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.75" customHeight="1" x14ac:dyDescent="0.35">
      <c r="A27" s="5"/>
      <c r="B27" s="5"/>
      <c r="C27" s="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.75" customHeight="1" x14ac:dyDescent="0.35">
      <c r="A28" s="5"/>
      <c r="B28" s="5"/>
      <c r="C28" s="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.75" customHeight="1" x14ac:dyDescent="0.35">
      <c r="A29" s="5"/>
      <c r="B29" s="5"/>
      <c r="C29" s="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.75" customHeight="1" x14ac:dyDescent="0.35">
      <c r="A30" s="5"/>
      <c r="B30" s="5"/>
      <c r="C30" s="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.75" customHeight="1" x14ac:dyDescent="0.35">
      <c r="A31" s="5"/>
      <c r="B31" s="5"/>
      <c r="C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2.75" customHeight="1" x14ac:dyDescent="0.35">
      <c r="A32" s="5"/>
      <c r="B32" s="5"/>
      <c r="C32" s="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2.75" customHeight="1" x14ac:dyDescent="0.35">
      <c r="A33" s="5"/>
      <c r="B33" s="5"/>
      <c r="C33" s="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.75" customHeight="1" x14ac:dyDescent="0.35">
      <c r="A34" s="5"/>
      <c r="B34" s="5"/>
      <c r="C34" s="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.75" customHeight="1" x14ac:dyDescent="0.35">
      <c r="A35" s="5"/>
      <c r="B35" s="5"/>
      <c r="C35" s="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.75" customHeight="1" x14ac:dyDescent="0.35">
      <c r="A36" s="5"/>
      <c r="B36" s="5"/>
      <c r="C36" s="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.75" customHeight="1" x14ac:dyDescent="0.35">
      <c r="A37" s="5"/>
      <c r="B37" s="5"/>
      <c r="C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.75" customHeight="1" x14ac:dyDescent="0.35">
      <c r="A38" s="5"/>
      <c r="B38" s="5"/>
      <c r="C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.75" customHeight="1" x14ac:dyDescent="0.35">
      <c r="A39" s="5"/>
      <c r="B39" s="5"/>
      <c r="C39" s="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.75" customHeight="1" x14ac:dyDescent="0.35">
      <c r="A40" s="5"/>
      <c r="B40" s="5"/>
      <c r="C40" s="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.75" customHeight="1" x14ac:dyDescent="0.35">
      <c r="A41" s="5"/>
      <c r="B41" s="5"/>
      <c r="C41" s="7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.75" customHeight="1" x14ac:dyDescent="0.35">
      <c r="A42" s="5"/>
      <c r="B42" s="5"/>
      <c r="C42" s="7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.75" customHeight="1" x14ac:dyDescent="0.35">
      <c r="A43" s="5"/>
      <c r="B43" s="5"/>
      <c r="C43" s="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.75" customHeight="1" x14ac:dyDescent="0.35">
      <c r="A44" s="5"/>
      <c r="B44" s="5"/>
      <c r="C44" s="7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.75" customHeight="1" x14ac:dyDescent="0.35">
      <c r="A45" s="5"/>
      <c r="B45" s="5"/>
      <c r="C45" s="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.75" customHeight="1" x14ac:dyDescent="0.35">
      <c r="A46" s="5"/>
      <c r="B46" s="5"/>
      <c r="C46" s="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.75" customHeight="1" x14ac:dyDescent="0.35">
      <c r="A47" s="5"/>
      <c r="B47" s="5"/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 customHeight="1" x14ac:dyDescent="0.35">
      <c r="A48" s="5"/>
      <c r="B48" s="5"/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.75" customHeight="1" x14ac:dyDescent="0.35">
      <c r="A49" s="5"/>
      <c r="B49" s="5"/>
      <c r="C49" s="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.75" customHeight="1" x14ac:dyDescent="0.35">
      <c r="A50" s="5"/>
      <c r="B50" s="5"/>
      <c r="C50" s="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.75" customHeight="1" x14ac:dyDescent="0.35">
      <c r="A51" s="5"/>
      <c r="B51" s="5"/>
      <c r="C51" s="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2.75" customHeight="1" x14ac:dyDescent="0.35">
      <c r="A52" s="5"/>
      <c r="B52" s="5"/>
      <c r="C52" s="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2.75" customHeight="1" x14ac:dyDescent="0.35">
      <c r="A53" s="5"/>
      <c r="B53" s="5"/>
      <c r="C53" s="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2.75" customHeight="1" x14ac:dyDescent="0.35">
      <c r="A54" s="5"/>
      <c r="B54" s="5"/>
      <c r="C54" s="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2.75" customHeight="1" x14ac:dyDescent="0.35">
      <c r="A55" s="5"/>
      <c r="B55" s="5"/>
      <c r="C55" s="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2.75" customHeight="1" x14ac:dyDescent="0.35">
      <c r="A56" s="5"/>
      <c r="B56" s="5"/>
      <c r="C56" s="7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2.75" customHeight="1" x14ac:dyDescent="0.35">
      <c r="A57" s="5"/>
      <c r="B57" s="5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2.75" customHeight="1" x14ac:dyDescent="0.35">
      <c r="A58" s="5"/>
      <c r="B58" s="5"/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2.75" customHeight="1" x14ac:dyDescent="0.35">
      <c r="A59" s="5"/>
      <c r="B59" s="5"/>
      <c r="C59" s="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2.75" customHeight="1" x14ac:dyDescent="0.35">
      <c r="A60" s="5"/>
      <c r="B60" s="5"/>
      <c r="C60" s="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2.75" customHeight="1" x14ac:dyDescent="0.35">
      <c r="A61" s="5"/>
      <c r="B61" s="5"/>
      <c r="C61" s="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2.75" customHeigh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2.75" customHeigh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2.75" customHeigh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2.75" customHeigh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2.75" customHeigh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2.75" customHeight="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2.75" customHeight="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 customHeight="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75" customHeight="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75" customHeigh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2.75" customHeight="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2.75" customHeight="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2.75" customHeigh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2.75" customHeigh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2.75" customHeigh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2.75" customHeigh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2.75" customHeigh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2.75" customHeigh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2.75" customHeigh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2.75" customHeigh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2.75" customHeigh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2.75" customHeight="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2.75" customHeight="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2.75" customHeigh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2.75" customHeigh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2.75" customHeigh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2.75" customHeight="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2.75" customHeigh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75" customHeight="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2.75" customHeight="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2.75" customHeight="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2.75" customHeight="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2.75" customHeight="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75" customHeight="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2.75" customHeight="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2.75" customHeight="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2.75" customHeigh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2.75" customHeight="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2.75" customHeight="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2.75" customHeight="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2.75" customHeight="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2.75" customHeight="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2.75" customHeight="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2.75" customHeight="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2.75" customHeight="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2.75" customHeight="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2.75" customHeigh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2.75" customHeight="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2.75" customHeight="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2.75" customHeight="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2.75" customHeight="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2.75" customHeight="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2.75" customHeight="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2.75" customHeight="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2.75" customHeight="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2.75" customHeight="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2.75" customHeight="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2.75" customHeight="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2.75" customHeight="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2.75" customHeight="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2.75" customHeight="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2.75" customHeight="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2.75" customHeigh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2.75" customHeight="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2.75" customHeight="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2.75" customHeight="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2.75" customHeight="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2.75" customHeight="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.75" customHeight="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.75" customHeight="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.75" customHeight="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.75" customHeight="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.75" customHeight="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.75" customHeight="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.75" customHeight="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.75" customHeight="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.75" customHeight="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.75" customHeight="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.75" customHeight="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.75" customHeight="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.75" customHeight="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.75" customHeight="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.75" customHeight="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.75" customHeight="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.75" customHeight="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.75" customHeight="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.75" customHeight="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.75" customHeight="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.75" customHeight="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.75" customHeight="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.75" customHeight="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.75" customHeight="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.75" customHeight="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.75" customHeigh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 customHeight="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 customHeight="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 customHeight="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 customHeight="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 customHeight="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 customHeight="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 customHeight="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 customHeight="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 customHeight="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 customHeight="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 customHeight="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 customHeight="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 customHeight="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 customHeight="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 customHeight="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 customHeight="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 customHeight="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 customHeight="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 customHeight="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 customHeight="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 customHeight="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 customHeight="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 customHeight="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 customHeight="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 customHeight="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 customHeight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 customHeight="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 customHeight="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 customHeight="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 customHeight="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 customHeight="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 customHeight="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 customHeight="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 customHeight="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 customHeight="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 customHeight="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 customHeight="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 customHeight="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 customHeight="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 customHeight="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 customHeight="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 customHeight="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 customHeight="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 customHeight="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 customHeight="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 customHeight="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 customHeight="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 customHeight="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 customHeight="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 customHeight="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 customHeight="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 customHeight="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 customHeight="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 customHeight="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 customHeight="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 customHeight="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 customHeight="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 customHeight="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 customHeight="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 customHeight="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 customHeight="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 customHeight="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 customHeight="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 customHeight="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 customHeight="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 customHeight="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 customHeight="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 customHeight="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 customHeight="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 customHeight="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 customHeight="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 customHeight="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 customHeight="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 customHeight="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 customHeight="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 customHeight="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 customHeight="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 customHeight="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 customHeigh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 customHeight="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 customHeigh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 customHeight="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 customHeight="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 customHeight="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 customHeight="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 customHeight="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 customHeight="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 customHeight="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 customHeight="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 customHeight="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 customHeight="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 customHeight="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 customHeight="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 customHeight="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 customHeight="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 customHeight="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 customHeight="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 customHeight="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 customHeight="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 customHeight="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 customHeight="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 customHeight="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 customHeight="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 customHeight="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 customHeigh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 customHeight="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 customHeight="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 customHeight="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 customHeight="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 customHeight="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 customHeight="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 customHeight="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 customHeight="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 customHeight="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 customHeight="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 customHeight="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 customHeight="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 customHeight="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 customHeight="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 customHeight="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 customHeight="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 customHeight="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 customHeight="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 customHeight="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 customHeight="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 customHeight="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 customHeight="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 customHeight="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 customHeigh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 customHeight="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 customHeight="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 customHeight="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 customHeight="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 customHeight="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 customHeight="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 customHeight="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 customHeight="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 customHeight="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 customHeight="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 customHeight="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 customHeight="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 customHeight="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 customHeight="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 customHeigh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 customHeight="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 customHeight="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 customHeight="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 customHeight="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 customHeight="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 customHeight="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 customHeight="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 customHeight="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 customHeight="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 customHeight="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 customHeight="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 customHeight="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 customHeight="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 customHeight="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 customHeigh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 customHeight="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 customHeight="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 customHeight="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 customHeight="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 customHeight="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 customHeight="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 customHeight="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 customHeight="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 customHeight="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 customHeight="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 customHeight="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 customHeight="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 customHeight="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 customHeight="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 customHeight="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 customHeight="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 customHeight="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 customHeight="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 customHeight="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 customHeight="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 customHeight="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 customHeight="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 customHeight="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 customHeight="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 customHeight="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 customHeight="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 customHeight="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 customHeight="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 customHeight="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 customHeight="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 customHeigh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 customHeigh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 customHeight="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 customHeight="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 customHeight="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 customHeight="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 customHeight="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 customHeight="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 customHeight="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 customHeight="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 customHeight="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 customHeight="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 customHeight="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 customHeight="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 customHeight="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 customHeight="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 customHeight="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 customHeight="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 customHeight="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 customHeight="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 customHeight="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 customHeigh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 customHeight="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 customHeight="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 customHeight="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 customHeight="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 customHeight="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 customHeight="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 customHeight="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 customHeight="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 customHeight="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 customHeight="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 customHeight="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 customHeight="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 customHeight="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 customHeight="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 customHeight="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 customHeight="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 customHeight="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 customHeigh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 customHeight="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 customHeight="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 customHeight="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 customHeight="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 customHeight="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 customHeight="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 customHeight="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 customHeight="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 customHeight="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 customHeight="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 customHeight="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 customHeight="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 customHeight="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 customHeight="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 customHeight="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 customHeight="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 customHeight="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 customHeight="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 customHeight="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 customHeight="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 customHeight="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 customHeight="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 customHeight="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 customHeight="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 customHeight="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 customHeight="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 customHeight="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 customHeight="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 customHeight="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 customHeight="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 customHeight="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 customHeight="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 customHeight="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 customHeight="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 customHeight="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 customHeight="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 customHeight="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 customHeight="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 customHeight="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 customHeight="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 customHeight="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 customHeight="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 customHeight="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 customHeight="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 customHeight="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 customHeight="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 customHeight="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 customHeight="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 customHeight="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 customHeight="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 customHeight="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 customHeight="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 customHeight="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 customHeight="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 customHeight="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 customHeight="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 customHeight="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 customHeight="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 customHeight="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 customHeight="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 customHeight="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 customHeight="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 customHeight="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 customHeight="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 customHeight="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 customHeight="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 customHeight="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 customHeight="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 customHeight="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 customHeight="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 customHeight="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 customHeight="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 customHeight="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 customHeight="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 customHeight="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 customHeight="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 customHeight="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 customHeight="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 customHeight="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 customHeight="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 customHeight="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 customHeight="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 customHeight="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 customHeight="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 customHeight="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 customHeight="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 customHeight="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 customHeight="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 customHeight="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 customHeight="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 customHeight="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 customHeight="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 customHeight="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 customHeight="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 customHeight="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 customHeight="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 customHeight="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 customHeight="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 customHeight="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 customHeight="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 customHeight="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 customHeight="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 customHeight="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 customHeight="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 customHeight="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 customHeight="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 customHeight="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 customHeight="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 customHeight="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 customHeight="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 customHeight="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 customHeight="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 customHeight="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 customHeight="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 customHeight="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 customHeight="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 customHeight="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 customHeight="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 customHeight="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 customHeight="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 customHeight="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 customHeight="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 customHeight="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 customHeight="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 customHeight="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 customHeight="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 customHeight="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 customHeight="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 customHeight="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 customHeight="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 customHeight="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 customHeight="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 customHeight="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 customHeight="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 customHeight="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 customHeight="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 customHeight="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 customHeight="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 customHeight="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 customHeight="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 customHeight="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 customHeight="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 customHeight="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 customHeight="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 customHeight="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 customHeight="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 customHeight="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 customHeight="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 customHeight="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 customHeight="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 customHeight="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 customHeight="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 customHeight="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 customHeight="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 customHeight="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 customHeight="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 customHeight="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 customHeight="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 customHeight="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 customHeight="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 customHeight="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 customHeight="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 customHeight="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 customHeight="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 customHeight="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 customHeight="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 customHeight="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 customHeight="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 customHeight="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 customHeight="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 customHeight="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 customHeight="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 customHeight="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 customHeight="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 customHeight="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 customHeight="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 customHeight="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 customHeight="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 customHeight="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 customHeight="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 customHeight="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 customHeight="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 customHeight="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 customHeight="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 customHeight="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 customHeight="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 customHeight="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 customHeight="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 customHeight="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 customHeight="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 customHeight="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 customHeight="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 customHeight="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 customHeight="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 customHeight="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 customHeight="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 customHeight="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 customHeight="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 customHeight="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 customHeight="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 customHeight="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 customHeight="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 customHeight="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 customHeight="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 customHeight="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 customHeight="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 customHeight="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 customHeight="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 customHeight="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 customHeight="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 customHeight="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 customHeight="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 customHeight="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 customHeight="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 customHeight="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 customHeight="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 customHeight="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 customHeight="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 customHeight="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 customHeight="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 customHeight="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 customHeight="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 customHeight="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 customHeight="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 customHeight="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 customHeight="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 customHeight="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 customHeight="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 customHeight="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 customHeight="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 customHeight="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 customHeight="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 customHeight="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 customHeight="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 customHeight="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 customHeight="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 customHeight="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 customHeight="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 customHeight="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 customHeight="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 customHeight="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 customHeight="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 customHeight="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 customHeight="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 customHeight="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 customHeight="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 customHeight="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 customHeight="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 customHeight="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 customHeight="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 customHeight="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 customHeight="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 customHeight="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 customHeight="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 customHeight="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 customHeight="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 customHeight="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 customHeight="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 customHeight="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 customHeight="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 customHeight="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 customHeight="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 customHeight="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 customHeight="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 customHeight="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 customHeight="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 customHeight="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 customHeight="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 customHeight="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 customHeight="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 customHeight="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 customHeight="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 customHeight="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 customHeight="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 customHeight="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 customHeight="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 customHeight="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 customHeight="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 customHeight="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 customHeight="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 customHeight="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 customHeight="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 customHeight="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 customHeight="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 customHeight="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 customHeight="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 customHeight="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 customHeight="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 customHeight="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 customHeight="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 customHeight="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 customHeight="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 customHeight="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 customHeight="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 customHeight="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 customHeight="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 customHeight="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 customHeight="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 customHeight="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 customHeight="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 customHeight="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 customHeight="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 customHeight="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 customHeight="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 customHeight="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 customHeight="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 customHeight="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 customHeight="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 customHeight="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 customHeight="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 customHeight="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 customHeight="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 customHeight="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 customHeight="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 customHeight="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 customHeight="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 customHeight="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 customHeight="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 customHeight="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 customHeight="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 customHeight="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 customHeight="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 customHeight="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 customHeight="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 customHeight="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 customHeight="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 customHeight="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 customHeight="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 customHeight="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 customHeight="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 customHeight="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 customHeight="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 customHeight="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 customHeight="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 customHeight="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 customHeight="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 customHeight="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 customHeight="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 customHeight="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 customHeight="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 customHeight="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 customHeight="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 customHeight="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 customHeight="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 customHeight="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 customHeight="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 customHeight="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 customHeight="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 customHeight="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 customHeight="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 customHeight="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 customHeight="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 customHeight="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 customHeight="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 customHeight="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 customHeight="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 customHeight="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 customHeight="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 customHeight="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 customHeight="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 customHeight="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 customHeight="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 customHeight="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 customHeight="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 customHeight="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 customHeight="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 customHeight="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 customHeight="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 customHeight="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 customHeight="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 customHeight="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 customHeight="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 customHeight="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 customHeight="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 customHeight="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 customHeight="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 customHeight="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 customHeight="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 customHeight="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 customHeight="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 customHeight="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 customHeight="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 customHeight="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 customHeight="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 customHeight="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 customHeight="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 customHeight="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 customHeight="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 customHeight="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 customHeight="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 customHeight="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 customHeight="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 customHeight="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 customHeight="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 customHeight="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 customHeight="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 customHeight="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 customHeight="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 customHeight="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 customHeight="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 customHeight="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 customHeight="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 customHeight="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 customHeight="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 customHeight="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 customHeight="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 customHeight="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 customHeight="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 customHeight="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 customHeight="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 customHeight="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 customHeight="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 customHeight="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 customHeight="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 customHeight="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 customHeight="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 customHeight="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 customHeight="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 customHeight="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 customHeight="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 customHeight="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 customHeight="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 customHeight="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 customHeight="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 customHeight="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 customHeight="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 customHeight="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 customHeight="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 customHeight="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 customHeight="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 customHeight="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 customHeight="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 customHeight="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 customHeight="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 customHeight="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 customHeight="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 customHeight="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 customHeight="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 customHeight="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 customHeight="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 customHeight="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 customHeight="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 customHeight="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 customHeight="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 customHeight="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 customHeight="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 customHeight="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 customHeight="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 customHeight="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 customHeight="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 customHeight="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 customHeight="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 customHeight="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 customHeight="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 customHeight="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 customHeight="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 customHeight="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 customHeight="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 customHeight="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 customHeight="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 customHeight="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 customHeight="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 customHeight="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 customHeight="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 customHeight="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 customHeight="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 customHeight="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 customHeight="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 customHeight="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 customHeight="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 customHeight="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 customHeight="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 customHeight="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 customHeight="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 customHeight="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 customHeight="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 customHeight="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 customHeight="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 customHeight="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 customHeight="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 customHeight="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 customHeight="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 customHeigh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 customHeigh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 customHeigh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 customHeigh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 customHeigh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 customHeigh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 customHeigh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 customHeigh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 customHeigh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 customHeigh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 customHeigh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 customHeigh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 customHeigh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 customHeigh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 customHeigh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 customHeigh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 customHeigh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 customHeigh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 customHeigh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 customHeigh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 customHeigh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 customHeigh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 customHeigh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 customHeigh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 customHeigh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 customHeigh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 customHeigh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 customHeigh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 customHeigh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 customHeigh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 customHeigh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 customHeigh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 customHeigh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 customHeigh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 customHeigh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 customHeigh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 customHeigh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 customHeigh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 customHeigh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 customHeigh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 customHeigh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 customHeigh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 customHeigh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 customHeigh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 customHeigh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 customHeigh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 customHeigh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 customHeight="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 customHeight="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 customHeight="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 customHeight="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 customHeight="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 customHeight="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 customHeight="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 customHeight="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 customHeight="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 customHeight="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 customHeight="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 customHeight="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 customHeight="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 customHeight="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 customHeight="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 customHeight="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 customHeight="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 customHeight="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 customHeight="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 customHeight="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 customHeight="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 customHeight="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 customHeight="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 customHeight="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 customHeight="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 customHeight="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 customHeight="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 customHeight="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 customHeight="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 customHeight="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 customHeight="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 customHeight="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 customHeight="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 customHeight="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 customHeight="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 customHeight="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.75" customHeight="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.75" customHeight="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.75" customHeight="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.75" customHeight="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.75" customHeight="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.75" customHeight="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.75" customHeight="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.75" customHeight="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.75" customHeight="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.75" customHeight="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2.75" customHeight="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2.75" customHeight="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2.75" customHeight="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2.75" customHeight="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2.75" customHeight="1" x14ac:dyDescent="0.35">
      <c r="A997" s="5"/>
      <c r="B997" s="5"/>
      <c r="C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2.75" customHeight="1" x14ac:dyDescent="0.35">
      <c r="A998" s="5"/>
      <c r="B998" s="5"/>
      <c r="C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2.75" customHeight="1" x14ac:dyDescent="0.35">
      <c r="A999" s="5"/>
      <c r="B999" s="5"/>
      <c r="C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2.75" customHeight="1" x14ac:dyDescent="0.35">
      <c r="A1000" s="5"/>
      <c r="B1000" s="5"/>
      <c r="C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624D95646729E49AEED7D5B706F163D" ma:contentTypeVersion="15" ma:contentTypeDescription="Új dokumentum létrehozása." ma:contentTypeScope="" ma:versionID="0233b30d6e77538ea843cd4fdf3bda7a">
  <xsd:schema xmlns:xsd="http://www.w3.org/2001/XMLSchema" xmlns:xs="http://www.w3.org/2001/XMLSchema" xmlns:p="http://schemas.microsoft.com/office/2006/metadata/properties" xmlns:ns2="cb816e00-ee70-488f-b4f7-89bbec988d8f" xmlns:ns3="fcfdece4-84ff-4b34-b30d-7a152d354934" targetNamespace="http://schemas.microsoft.com/office/2006/metadata/properties" ma:root="true" ma:fieldsID="6c4c2db16f0727301a3c89a416a182db" ns2:_="" ns3:_="">
    <xsd:import namespace="cb816e00-ee70-488f-b4f7-89bbec988d8f"/>
    <xsd:import namespace="fcfdece4-84ff-4b34-b30d-7a152d354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Ellen_x0151_rz_x00f6_t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6e00-ee70-488f-b4f7-89bbec98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  <xsd:element name="Ellen_x0151_rz_x00f6_tt" ma:index="22" nillable="true" ma:displayName="Ellenőrzött" ma:default="1" ma:description="A dokumentum szakma által ellenőrizve" ma:format="Dropdown" ma:internalName="Ellen_x0151_rz_x00f6_t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5 2 p s W B q T o y S j A A A A 9 g A A A B I A H A B D b 2 5 m a W c v U G F j a 2 F n Z S 5 4 b W w g o h g A K K A U A A A A A A A A A A A A A A A A A A A A A A A A A A A A h Y + 9 D o I w G E V f h X S n f y 6 G f N T B x U E S E 6 N x b U q F R i i G t p Z 3 c / C R f A U x i r o 5 3 n P P c O / 9 e o P F 0 D b J R f f O d D Z H D F O U a K u 6 0 t g q R 8 E f 0 z l a C N h I d Z K V T k b Z u m x w Z Y 5 q 7 8 8 Z I T F G H G e 4 6 y v C K W X k U K y 3 q t a t R B / Z / J d T Y 5 2 X V m k k Y P 8 a I z h m n G F O O a Z A J g i F s V 9 h 7 O m z / Y G w D I 0 P v R Z 1 S F c 7 I F M E 8 v 4 g H l B L A w Q U A A I A C A D n a m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2 p s W C i K R 7 g O A A A A E Q A A A B M A H A B G b 3 J t d W x h c y 9 T Z W N 0 a W 9 u M S 5 t I K I Y A C i g F A A A A A A A A A A A A A A A A A A A A A A A A A A A A C t O T S 7 J z M 9 T C I b Q h t Y A U E s B A i 0 A F A A C A A g A 5 2 p s W B q T o y S j A A A A 9 g A A A B I A A A A A A A A A A A A A A A A A A A A A A E N v b m Z p Z y 9 Q Y W N r Y W d l L n h t b F B L A Q I t A B Q A A g A I A O d q b F g P y u m r p A A A A O k A A A A T A A A A A A A A A A A A A A A A A O 8 A A A B b Q 2 9 u d G V u d F 9 U e X B l c 1 0 u e G 1 s U E s B A i 0 A F A A C A A g A 5 2 p s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p B z Q L g R W V O n O 8 d h O y W O 4 s A A A A A A g A A A A A A E G Y A A A A B A A A g A A A A 2 0 4 Z n t b / T 9 4 0 s a I D t m C g p 2 T n N a g q 0 G J r + + R Q z 6 c E B j c A A A A A D o A A A A A C A A A g A A A A K g X h H G f y d e c G 3 z g 0 w b I w d e R W K B m 1 J 0 c 7 l h W V N s E Y h T p Q A A A A O w q 1 + 3 d i R 4 b d s m B p G q W r f n r Y b Q O w M 5 1 y L K 5 Y C v T 6 0 c w F 9 T t C V q l W E B A e n G S 4 o c p J h V c 6 I c y E P P Y B d F u c j v K V 6 2 A o h U E F 8 k 8 x M 5 4 x 5 6 k B b d 1 A A A A A C C C 1 e 3 g G d z i N T 8 J 9 g O D p k / 5 Q T o m 7 D Z Q X k 1 x N T J E f K a O B I 1 a n A g 5 n X f / X P D 2 f 8 5 7 f t h 2 c Y G 9 4 3 8 V b h Y h 5 X 2 c w 4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fdece4-84ff-4b34-b30d-7a152d354934" xsi:nil="true"/>
    <lcf76f155ced4ddcb4097134ff3c332f xmlns="cb816e00-ee70-488f-b4f7-89bbec988d8f">
      <Terms xmlns="http://schemas.microsoft.com/office/infopath/2007/PartnerControls"/>
    </lcf76f155ced4ddcb4097134ff3c332f>
    <Ellen_x0151_rz_x00f6_tt xmlns="cb816e00-ee70-488f-b4f7-89bbec988d8f">true</Ellen_x0151_rz_x00f6_tt>
    <_Flow_SignoffStatus xmlns="cb816e00-ee70-488f-b4f7-89bbec988d8f" xsi:nil="true"/>
  </documentManagement>
</p:properties>
</file>

<file path=customXml/itemProps1.xml><?xml version="1.0" encoding="utf-8"?>
<ds:datastoreItem xmlns:ds="http://schemas.openxmlformats.org/officeDocument/2006/customXml" ds:itemID="{EB166FAF-9ADB-4138-B745-9479AB98E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16e00-ee70-488f-b4f7-89bbec988d8f"/>
    <ds:schemaRef ds:uri="fcfdece4-84ff-4b34-b30d-7a152d354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DB02E-47BC-4414-9049-CC31CBA5D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B44D2-8D70-4A39-9BEE-C842C251928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4C329A8-15F5-4599-B722-AC9E6A9B9099}">
  <ds:schemaRefs>
    <ds:schemaRef ds:uri="fcfdece4-84ff-4b34-b30d-7a152d354934"/>
    <ds:schemaRef ds:uri="http://schemas.openxmlformats.org/package/2006/metadata/core-properties"/>
    <ds:schemaRef ds:uri="http://schemas.microsoft.com/office/2006/metadata/properties"/>
    <ds:schemaRef ds:uri="cb816e00-ee70-488f-b4f7-89bbec988d8f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Kitöltési útmutató</vt:lpstr>
      <vt:lpstr>Költségtípusok-segédlet</vt:lpstr>
      <vt:lpstr>Költségvetési Terv</vt:lpstr>
      <vt:lpstr>Összesítő</vt:lpstr>
      <vt:lpstr>Adatok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Madarász Heni</dc:creator>
  <cp:keywords/>
  <dc:description/>
  <cp:lastModifiedBy>Pénzár Árpád</cp:lastModifiedBy>
  <cp:revision/>
  <cp:lastPrinted>2026-03-01T18:12:04Z</cp:lastPrinted>
  <dcterms:created xsi:type="dcterms:W3CDTF">2021-01-25T08:37:28Z</dcterms:created>
  <dcterms:modified xsi:type="dcterms:W3CDTF">2026-04-29T07:03:36Z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0x0101005624D95646729E49AEED7D5B706F163D</vt:lpwstr>
  </property>
  <property fmtid="{D5CDD505-2E9C-101B-9397-08002B2CF9AE}" pid="3" name="MediaServiceImageTags">
    <vt:lpwstr/>
  </property>
</Properties>
</file>